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16608" windowHeight="9432" tabRatio="843"/>
  </bookViews>
  <sheets>
    <sheet name="Notes" sheetId="3" r:id="rId1"/>
    <sheet name="ESL Success" sheetId="6" r:id="rId2"/>
    <sheet name="ESL Persistence" sheetId="8" r:id="rId3"/>
    <sheet name="ESL223 Transfer Course Attempt" sheetId="10" r:id="rId4"/>
    <sheet name="ESL223 Transfer Course Success" sheetId="11" r:id="rId5"/>
    <sheet name="ESL Demographics" sheetId="7" r:id="rId6"/>
  </sheets>
  <definedNames>
    <definedName name="_xlnm.Print_Area" localSheetId="5">'ESL Demographics'!$N:$X</definedName>
    <definedName name="_xlnm.Print_Area" localSheetId="2">'ESL Persistence'!$G:$R</definedName>
    <definedName name="_xlnm.Print_Area" localSheetId="1">'ESL Success'!$H:$T</definedName>
    <definedName name="_xlnm.Print_Area" localSheetId="3">'ESL223 Transfer Course Attempt'!$K:$Y</definedName>
    <definedName name="_xlnm.Print_Area" localSheetId="4">'ESL223 Transfer Course Success'!$I:$U</definedName>
  </definedNames>
  <calcPr calcId="145621"/>
</workbook>
</file>

<file path=xl/calcChain.xml><?xml version="1.0" encoding="utf-8"?>
<calcChain xmlns="http://schemas.openxmlformats.org/spreadsheetml/2006/main">
  <c r="X70" i="7" l="1"/>
  <c r="X62" i="7"/>
  <c r="X61" i="7"/>
  <c r="X54" i="7"/>
  <c r="X53" i="7"/>
  <c r="X46" i="7"/>
  <c r="X45" i="7"/>
  <c r="X38" i="7"/>
  <c r="X37" i="7"/>
  <c r="X29" i="7"/>
  <c r="X28" i="7"/>
  <c r="X23" i="7"/>
  <c r="X19" i="7"/>
  <c r="X20" i="7"/>
  <c r="X21" i="7"/>
  <c r="X22" i="7"/>
  <c r="X18" i="7"/>
  <c r="X12" i="7"/>
  <c r="X9" i="7"/>
  <c r="X10" i="7"/>
  <c r="X11" i="7"/>
  <c r="X8" i="7"/>
  <c r="K70" i="7"/>
  <c r="K62" i="7"/>
  <c r="K61" i="7"/>
  <c r="K54" i="7"/>
  <c r="K53" i="7"/>
  <c r="K46" i="7"/>
  <c r="K45" i="7"/>
  <c r="K38" i="7"/>
  <c r="K37" i="7"/>
  <c r="K29" i="7"/>
  <c r="K28" i="7"/>
  <c r="K23" i="7"/>
  <c r="K19" i="7"/>
  <c r="K20" i="7"/>
  <c r="K21" i="7"/>
  <c r="K22" i="7"/>
  <c r="K18" i="7"/>
  <c r="K12" i="7"/>
  <c r="K9" i="7"/>
  <c r="K10" i="7"/>
  <c r="K11" i="7"/>
  <c r="K8" i="7"/>
  <c r="B27" i="11" l="1"/>
  <c r="C27" i="11"/>
  <c r="C17" i="11"/>
  <c r="B17" i="11"/>
  <c r="D17" i="11" s="1"/>
  <c r="D27" i="11" l="1"/>
  <c r="V54" i="7"/>
  <c r="W53" i="7"/>
  <c r="W55" i="7"/>
  <c r="U55" i="7"/>
  <c r="U70" i="7"/>
  <c r="U71" i="7"/>
  <c r="W71" i="7"/>
  <c r="V71" i="7"/>
  <c r="X71" i="7"/>
  <c r="W70" i="7"/>
  <c r="V70" i="7"/>
  <c r="W63" i="7"/>
  <c r="V63" i="7"/>
  <c r="U63" i="7"/>
  <c r="X63" i="7" s="1"/>
  <c r="W62" i="7"/>
  <c r="V62" i="7"/>
  <c r="U62" i="7"/>
  <c r="W61" i="7"/>
  <c r="V61" i="7"/>
  <c r="U61" i="7"/>
  <c r="V55" i="7"/>
  <c r="X55" i="7"/>
  <c r="W54" i="7"/>
  <c r="U54" i="7"/>
  <c r="V53" i="7"/>
  <c r="U53" i="7"/>
  <c r="W47" i="7"/>
  <c r="V47" i="7"/>
  <c r="U47" i="7"/>
  <c r="X47" i="7" s="1"/>
  <c r="W46" i="7"/>
  <c r="V46" i="7"/>
  <c r="U46" i="7"/>
  <c r="W45" i="7"/>
  <c r="V45" i="7"/>
  <c r="U45" i="7"/>
  <c r="V39" i="7"/>
  <c r="W39" i="7"/>
  <c r="U39" i="7"/>
  <c r="V37" i="7"/>
  <c r="W37" i="7"/>
  <c r="V38" i="7"/>
  <c r="W38" i="7"/>
  <c r="U38" i="7"/>
  <c r="U37" i="7"/>
  <c r="U29" i="7"/>
  <c r="V29" i="7"/>
  <c r="W29" i="7"/>
  <c r="U31" i="7"/>
  <c r="V31" i="7"/>
  <c r="W31" i="7"/>
  <c r="V28" i="7"/>
  <c r="W28" i="7"/>
  <c r="U28" i="7"/>
  <c r="V23" i="7"/>
  <c r="W23" i="7"/>
  <c r="U23" i="7"/>
  <c r="V18" i="7"/>
  <c r="W18" i="7"/>
  <c r="V19" i="7"/>
  <c r="W19" i="7"/>
  <c r="V20" i="7"/>
  <c r="W20" i="7"/>
  <c r="V21" i="7"/>
  <c r="W21" i="7"/>
  <c r="V22" i="7"/>
  <c r="W22" i="7"/>
  <c r="U19" i="7"/>
  <c r="U20" i="7"/>
  <c r="U21" i="7"/>
  <c r="U22" i="7"/>
  <c r="U18" i="7"/>
  <c r="W9" i="7"/>
  <c r="W10" i="7"/>
  <c r="W11" i="7"/>
  <c r="W8" i="7"/>
  <c r="V9" i="7"/>
  <c r="V10" i="7"/>
  <c r="V11" i="7"/>
  <c r="V8" i="7"/>
  <c r="U9" i="7"/>
  <c r="U10" i="7"/>
  <c r="U11" i="7"/>
  <c r="U8" i="7"/>
  <c r="H8" i="7"/>
  <c r="W12" i="7"/>
  <c r="V12" i="7"/>
  <c r="U12" i="7"/>
  <c r="Q71" i="7"/>
  <c r="P71" i="7"/>
  <c r="O71" i="7"/>
  <c r="R70" i="7"/>
  <c r="R69" i="7"/>
  <c r="Q63" i="7"/>
  <c r="P63" i="7"/>
  <c r="O63" i="7"/>
  <c r="R62" i="7"/>
  <c r="R61" i="7"/>
  <c r="R63" i="7" s="1"/>
  <c r="Q55" i="7"/>
  <c r="P55" i="7"/>
  <c r="O55" i="7"/>
  <c r="R54" i="7"/>
  <c r="R53" i="7"/>
  <c r="Q47" i="7"/>
  <c r="P47" i="7"/>
  <c r="O47" i="7"/>
  <c r="R46" i="7"/>
  <c r="R45" i="7"/>
  <c r="Q39" i="7"/>
  <c r="P39" i="7"/>
  <c r="O39" i="7"/>
  <c r="R38" i="7"/>
  <c r="R37" i="7"/>
  <c r="Q31" i="7"/>
  <c r="P31" i="7"/>
  <c r="O31" i="7"/>
  <c r="R30" i="7"/>
  <c r="R29" i="7"/>
  <c r="R28" i="7"/>
  <c r="Q23" i="7"/>
  <c r="P23" i="7"/>
  <c r="O23" i="7"/>
  <c r="R22" i="7"/>
  <c r="R21" i="7"/>
  <c r="R20" i="7"/>
  <c r="R19" i="7"/>
  <c r="R18" i="7"/>
  <c r="Q12" i="7"/>
  <c r="P12" i="7"/>
  <c r="O12" i="7"/>
  <c r="R11" i="7"/>
  <c r="R10" i="7"/>
  <c r="R9" i="7"/>
  <c r="R8" i="7"/>
  <c r="E9" i="7"/>
  <c r="E10" i="7"/>
  <c r="E11" i="7"/>
  <c r="E8" i="7"/>
  <c r="R71" i="7" l="1"/>
  <c r="R55" i="7"/>
  <c r="R47" i="7"/>
  <c r="R39" i="7"/>
  <c r="R31" i="7"/>
  <c r="R23" i="7"/>
  <c r="R12" i="7"/>
  <c r="X39" i="7"/>
  <c r="X31" i="7"/>
  <c r="B8" i="6"/>
  <c r="E37" i="7" l="1"/>
  <c r="E38" i="7"/>
  <c r="E39" i="7" l="1"/>
  <c r="H37" i="7"/>
  <c r="H38" i="7"/>
  <c r="I38" i="7"/>
  <c r="J38" i="7"/>
  <c r="B39" i="7"/>
  <c r="C39" i="7"/>
  <c r="D39" i="7"/>
  <c r="E45" i="7"/>
  <c r="I45" i="7" s="1"/>
  <c r="E46" i="7"/>
  <c r="H46" i="7" s="1"/>
  <c r="B47" i="7"/>
  <c r="C47" i="7"/>
  <c r="D47" i="7"/>
  <c r="E47" i="7" l="1"/>
  <c r="H47" i="7" s="1"/>
  <c r="H45" i="7"/>
  <c r="J39" i="7"/>
  <c r="J37" i="7"/>
  <c r="I37" i="7"/>
  <c r="I46" i="7"/>
  <c r="J45" i="7"/>
  <c r="J46" i="7"/>
  <c r="D55" i="7"/>
  <c r="C55" i="7"/>
  <c r="B55" i="7"/>
  <c r="E54" i="7"/>
  <c r="J54" i="7" s="1"/>
  <c r="E53" i="7"/>
  <c r="I53" i="7" s="1"/>
  <c r="D63" i="7"/>
  <c r="C63" i="7"/>
  <c r="B63" i="7"/>
  <c r="E62" i="7"/>
  <c r="J62" i="7" s="1"/>
  <c r="E61" i="7"/>
  <c r="J61" i="7" s="1"/>
  <c r="D71" i="7"/>
  <c r="C71" i="7"/>
  <c r="B71" i="7"/>
  <c r="E70" i="7"/>
  <c r="J70" i="7" s="1"/>
  <c r="E69" i="7"/>
  <c r="D23" i="7"/>
  <c r="C23" i="7"/>
  <c r="B23" i="7"/>
  <c r="E22" i="7"/>
  <c r="J22" i="7" s="1"/>
  <c r="E21" i="7"/>
  <c r="I21" i="7" s="1"/>
  <c r="E20" i="7"/>
  <c r="H20" i="7" s="1"/>
  <c r="E19" i="7"/>
  <c r="I19" i="7" s="1"/>
  <c r="E18" i="7"/>
  <c r="J18" i="7" s="1"/>
  <c r="D31" i="7"/>
  <c r="C31" i="7"/>
  <c r="B31" i="7"/>
  <c r="E30" i="7"/>
  <c r="E29" i="7"/>
  <c r="H29" i="7" s="1"/>
  <c r="E28" i="7"/>
  <c r="I47" i="7" l="1"/>
  <c r="J47" i="7"/>
  <c r="H39" i="7"/>
  <c r="I39" i="7"/>
  <c r="H61" i="7"/>
  <c r="B12" i="7"/>
  <c r="C12" i="7"/>
  <c r="J53" i="7"/>
  <c r="D12" i="7"/>
  <c r="J11" i="7"/>
  <c r="J10" i="7"/>
  <c r="H54" i="7"/>
  <c r="I54" i="7"/>
  <c r="H53" i="7"/>
  <c r="H70" i="7"/>
  <c r="E71" i="7"/>
  <c r="J71" i="7" s="1"/>
  <c r="I70" i="7"/>
  <c r="I20" i="7"/>
  <c r="H19" i="7"/>
  <c r="J19" i="7"/>
  <c r="H21" i="7"/>
  <c r="J21" i="7"/>
  <c r="E31" i="7"/>
  <c r="J31" i="7" s="1"/>
  <c r="I29" i="7"/>
  <c r="H28" i="7"/>
  <c r="J28" i="7"/>
  <c r="J29" i="7"/>
  <c r="H18" i="7"/>
  <c r="J20" i="7"/>
  <c r="H22" i="7"/>
  <c r="I61" i="7"/>
  <c r="H62" i="7"/>
  <c r="E23" i="7"/>
  <c r="H23" i="7" s="1"/>
  <c r="E63" i="7"/>
  <c r="H63" i="7" s="1"/>
  <c r="I18" i="7"/>
  <c r="I22" i="7"/>
  <c r="I62" i="7"/>
  <c r="E55" i="7"/>
  <c r="H55" i="7" s="1"/>
  <c r="I28" i="7"/>
  <c r="K47" i="7" l="1"/>
  <c r="K39" i="7"/>
  <c r="H31" i="7"/>
  <c r="J9" i="7"/>
  <c r="H71" i="7"/>
  <c r="H9" i="7"/>
  <c r="I9" i="7"/>
  <c r="H11" i="7"/>
  <c r="H10" i="7"/>
  <c r="I10" i="7"/>
  <c r="I71" i="7"/>
  <c r="E12" i="7"/>
  <c r="I8" i="7"/>
  <c r="I11" i="7"/>
  <c r="J8" i="7"/>
  <c r="I31" i="7"/>
  <c r="J23" i="7"/>
  <c r="J63" i="7"/>
  <c r="I23" i="7"/>
  <c r="J55" i="7"/>
  <c r="I55" i="7"/>
  <c r="I63" i="7"/>
  <c r="H12" i="7" l="1"/>
  <c r="J12" i="7"/>
  <c r="I12" i="7"/>
  <c r="K31" i="7"/>
  <c r="K71" i="7"/>
  <c r="K55" i="7"/>
  <c r="K63" i="7"/>
</calcChain>
</file>

<file path=xl/sharedStrings.xml><?xml version="1.0" encoding="utf-8"?>
<sst xmlns="http://schemas.openxmlformats.org/spreadsheetml/2006/main" count="529" uniqueCount="169">
  <si>
    <t>Excludes XX grade</t>
  </si>
  <si>
    <t>Female</t>
  </si>
  <si>
    <t>Male</t>
  </si>
  <si>
    <t>Unknown</t>
  </si>
  <si>
    <t>Low Income</t>
  </si>
  <si>
    <t xml:space="preserve">Yes </t>
  </si>
  <si>
    <t>No</t>
  </si>
  <si>
    <t>Total</t>
  </si>
  <si>
    <t>Gender</t>
  </si>
  <si>
    <t>Gender %</t>
  </si>
  <si>
    <t>Ethnicity</t>
  </si>
  <si>
    <t>African American</t>
  </si>
  <si>
    <t>Asian</t>
  </si>
  <si>
    <t>Hispanic</t>
  </si>
  <si>
    <t>White</t>
  </si>
  <si>
    <t>Other</t>
  </si>
  <si>
    <t>Ethnicity %</t>
  </si>
  <si>
    <t>Disability</t>
  </si>
  <si>
    <t>Yes</t>
  </si>
  <si>
    <t>Disability %</t>
  </si>
  <si>
    <t>CalWORKs</t>
  </si>
  <si>
    <t>CalWORKs %</t>
  </si>
  <si>
    <t>EOPS</t>
  </si>
  <si>
    <t>EOPS %</t>
  </si>
  <si>
    <t>Veteran %</t>
  </si>
  <si>
    <t>Foster Youth</t>
  </si>
  <si>
    <t>Foster Youth %</t>
  </si>
  <si>
    <t>Age Group</t>
  </si>
  <si>
    <t>Age Group %</t>
  </si>
  <si>
    <t xml:space="preserve">           </t>
  </si>
  <si>
    <t>Course</t>
  </si>
  <si>
    <t>Persistence Rate</t>
  </si>
  <si>
    <t>Success Rate</t>
  </si>
  <si>
    <t>Total n</t>
  </si>
  <si>
    <t>Subsequent Term</t>
  </si>
  <si>
    <t>One term persistence</t>
  </si>
  <si>
    <t xml:space="preserve"> </t>
  </si>
  <si>
    <t>20-24</t>
  </si>
  <si>
    <t>25-34</t>
  </si>
  <si>
    <t>&gt;= 35</t>
  </si>
  <si>
    <t>&lt;= 19</t>
  </si>
  <si>
    <t>ESL Courses (216A/B, 223A/B, 233A/B)</t>
  </si>
  <si>
    <t>Data from Fall 2012 to Fall 2014 (persistence data includes Spring 2015)</t>
  </si>
  <si>
    <t xml:space="preserve">Logistic regressions were performed to ascertain the effects of demographic variables (e.g., age, ethnicity, gender, income status) </t>
  </si>
  <si>
    <r>
      <rPr>
        <b/>
        <sz val="11"/>
        <color theme="1"/>
        <rFont val="Calibri"/>
        <family val="2"/>
        <scheme val="minor"/>
      </rPr>
      <t>Predictor variables</t>
    </r>
    <r>
      <rPr>
        <sz val="11"/>
        <color theme="1"/>
        <rFont val="Calibri"/>
        <family val="2"/>
        <scheme val="minor"/>
      </rPr>
      <t>: Age, ethnicity, gender, income status, CalWORKs, disability, EOPS, foster youth, veteran</t>
    </r>
  </si>
  <si>
    <t xml:space="preserve">  1. Do you need financial help to attend college? </t>
  </si>
  <si>
    <t>Course Success Rate</t>
  </si>
  <si>
    <t>Definition: Percentage of students who receive a passing/satisfactory grade.</t>
  </si>
  <si>
    <t>Numerator: A, B, C, CR, IA, IB, IC, IPP, P</t>
  </si>
  <si>
    <t>Denominator: A, B, C, CR, D, F, FW, IA, IB, IC, ID, IF, INP, IPP, P, NC, NP, W</t>
  </si>
  <si>
    <r>
      <rPr>
        <b/>
        <sz val="11"/>
        <color theme="1"/>
        <rFont val="Calibri"/>
        <family val="2"/>
        <scheme val="minor"/>
      </rPr>
      <t>Reference groups</t>
    </r>
    <r>
      <rPr>
        <sz val="11"/>
        <color theme="1"/>
        <rFont val="Calibri"/>
        <family val="2"/>
        <scheme val="minor"/>
      </rPr>
      <t>:  age &lt;= 19 years,  White, male, not low income (non-member of CalWORKs, Disability, EOPS, foster youth, or veteran)</t>
    </r>
  </si>
  <si>
    <t xml:space="preserve">3 Models assessed: </t>
  </si>
  <si>
    <r>
      <t xml:space="preserve">   </t>
    </r>
    <r>
      <rPr>
        <b/>
        <sz val="11"/>
        <color theme="1"/>
        <rFont val="Calibri"/>
        <family val="2"/>
        <scheme val="minor"/>
      </rPr>
      <t>Model 2</t>
    </r>
    <r>
      <rPr>
        <sz val="11"/>
        <color theme="1"/>
        <rFont val="Calibri"/>
        <family val="2"/>
        <scheme val="minor"/>
      </rPr>
      <t>:  CalWORKs, Disability, EOPS, foster youth, OR veteran (controlling for age, ethnicity, gender, and income status) as predictors</t>
    </r>
  </si>
  <si>
    <r>
      <t xml:space="preserve">   </t>
    </r>
    <r>
      <rPr>
        <b/>
        <sz val="11"/>
        <color theme="1"/>
        <rFont val="Calibri"/>
        <family val="2"/>
        <scheme val="minor"/>
      </rPr>
      <t>Model 3</t>
    </r>
    <r>
      <rPr>
        <sz val="11"/>
        <color theme="1"/>
        <rFont val="Calibri"/>
        <family val="2"/>
        <scheme val="minor"/>
      </rPr>
      <t>: Age, ethnicity, gender, and income status AND interaction between age and income (ethnicity and income  OR gender and  status) as predictors</t>
    </r>
  </si>
  <si>
    <t>Logistic Regression Criteria:</t>
  </si>
  <si>
    <t xml:space="preserve">Predictors: Age, ethnicity, gender, income status </t>
  </si>
  <si>
    <t>Outcome: Course success rate</t>
  </si>
  <si>
    <t>Reference groups: Youngest (age &lt;= 19 years), White, male, not low income</t>
  </si>
  <si>
    <t xml:space="preserve">     * Model 2 not assessed because of small sample sizes</t>
  </si>
  <si>
    <t xml:space="preserve">1) Age: Not significant </t>
  </si>
  <si>
    <t xml:space="preserve">2) Ethnicity: Not significant </t>
  </si>
  <si>
    <t xml:space="preserve">3) Gender: Overall significant effect </t>
  </si>
  <si>
    <t xml:space="preserve">   Female students are 1.88 times more likely to exhibit course success than male students</t>
  </si>
  <si>
    <t xml:space="preserve">4) Income: Not significant </t>
  </si>
  <si>
    <t xml:space="preserve">     * Model 3 not assessed because of small sample sizes</t>
  </si>
  <si>
    <r>
      <rPr>
        <b/>
        <sz val="11"/>
        <color theme="1"/>
        <rFont val="Calibri"/>
        <family val="2"/>
        <scheme val="minor"/>
      </rPr>
      <t>Model 3:</t>
    </r>
    <r>
      <rPr>
        <sz val="11"/>
        <color theme="1"/>
        <rFont val="Calibri"/>
        <family val="2"/>
        <scheme val="minor"/>
      </rPr>
      <t xml:space="preserve"> Sample sizes too small to assess interactions </t>
    </r>
  </si>
  <si>
    <t>1) Age: Overall significant effect</t>
  </si>
  <si>
    <t>Fall 2012 to Spring 2015</t>
  </si>
  <si>
    <t>Fall 2012 to Fall 2014</t>
  </si>
  <si>
    <t>the youngest students</t>
  </si>
  <si>
    <t>Female students show higher success rate than male students</t>
  </si>
  <si>
    <t>ESL Notes and Definitions</t>
  </si>
  <si>
    <t>216A/B - Grammar, 223A/B - Reading &amp; Writing, 233A/B - Listening &amp; Speaking</t>
  </si>
  <si>
    <t>Attempt</t>
  </si>
  <si>
    <t>Success</t>
  </si>
  <si>
    <t>ESL 223A/B: Progression to Transfer Level Courses (ESL 52A, English 1A) Attempted</t>
  </si>
  <si>
    <t>ESL 223A/B: Progression to Transfer Level Courses (ESL 52A, English 1A) Success</t>
  </si>
  <si>
    <t xml:space="preserve">   Age &gt;= 35 students are .20 times less likely to attempt transfer level courses than youngest students</t>
  </si>
  <si>
    <t xml:space="preserve">3) Gender: Not significant </t>
  </si>
  <si>
    <t>Includes duplicates - students attempting same course more than once during different terms (unless specified otherwise)</t>
  </si>
  <si>
    <t xml:space="preserve">  2. Do you need financial assistance because your annual income is below $15,315 for single person or $20,535 per couple?</t>
  </si>
  <si>
    <t>Progression to Transfer Level Course Rate</t>
  </si>
  <si>
    <t>Definition: Percentage of students who are enrolled as of census for an initial and a subsequent term</t>
  </si>
  <si>
    <t>Numerator: The number of students who receive a grade of A, B, C, D, F, FW, I*, MW, P/CR, NP/NC, R, or W in at least one class in the subsequent primary term</t>
  </si>
  <si>
    <t>Denominator: The number of students who receive a grade of A, B, C, D, F, FW, I*, MW, P/CR, NP/NC, R, W in at least one class in the initial primary term</t>
  </si>
  <si>
    <t>Exclude: Any students who receive a degree, certificate, or transfer during the time period covered by the first term and subsequent term</t>
  </si>
  <si>
    <t>No duplicate students (223A = 259, 223B = 29)</t>
  </si>
  <si>
    <t>223A</t>
  </si>
  <si>
    <t>223B</t>
  </si>
  <si>
    <t>Fall 2012</t>
  </si>
  <si>
    <t>Fall 2013</t>
  </si>
  <si>
    <t>Fall 2014</t>
  </si>
  <si>
    <t>Spring 2013</t>
  </si>
  <si>
    <t>Spring 2014</t>
  </si>
  <si>
    <t>Transfer Level Course</t>
  </si>
  <si>
    <t>Attempt Rate</t>
  </si>
  <si>
    <t>*</t>
  </si>
  <si>
    <t>Attempted n</t>
  </si>
  <si>
    <t>* no data for Spring 2015</t>
  </si>
  <si>
    <t>No duplicate students (223A = 203, 223B = 23)</t>
  </si>
  <si>
    <t>~17.5%</t>
  </si>
  <si>
    <t>~40.7%</t>
  </si>
  <si>
    <t>Fall 2012 to Spring 2014</t>
  </si>
  <si>
    <t>2) Ethnicity: Overall significant effect</t>
  </si>
  <si>
    <t xml:space="preserve">   Age 25-34 students are .27 times less likely to attempt transfer level courses than youngest students</t>
  </si>
  <si>
    <t>Transfer to UC or CSU</t>
  </si>
  <si>
    <t>ESL 223A/B</t>
  </si>
  <si>
    <t>Transfer level course attempts counted in all terms subsequent to ESL 223A/B</t>
  </si>
  <si>
    <t>Persistence within Berkeley from Fall 2012 to Spring 2015, does not include students enrolled in pre-transfer level courses for spring 2015</t>
  </si>
  <si>
    <t>*Persistence does not include students enrolled in pre-transfer courses for Spring 15</t>
  </si>
  <si>
    <t xml:space="preserve">   Age 25-34 students are .51 times less likely to exhibit persistence than youngest students</t>
  </si>
  <si>
    <t xml:space="preserve">   Age &gt;= 35 students are .45 times less likely to exhibit persistence than youngest students</t>
  </si>
  <si>
    <t>Total n = 456, distinct count</t>
  </si>
  <si>
    <t xml:space="preserve">Fall 2012 to Fall 2014 </t>
  </si>
  <si>
    <t>ESL Writing Courses ( 223A/B)</t>
  </si>
  <si>
    <t>Total n = 287,  distinct count</t>
  </si>
  <si>
    <t>Attempt n</t>
  </si>
  <si>
    <t>Success n</t>
  </si>
  <si>
    <t>Attempted: Percentage of students who attempted a transfer level course counted in all terms subsequent to ESL 223A/B</t>
  </si>
  <si>
    <t>Success: Percentage of students who receive a passing/satisfactory grade in a transfer level course counted in all terms subsequent to ESL 223A/B</t>
  </si>
  <si>
    <t>Attempted within # terms: Percentage of students who attempted a transfer level course within a specific number of subsequent terms to ESL 223A/B</t>
  </si>
  <si>
    <t>25-34  and &gt;= 35 age groups show lower persistence than</t>
  </si>
  <si>
    <t>25-34  and &gt;= 35 age groups show lower attempt rates than</t>
  </si>
  <si>
    <t>Outcome: Transfer level course success - all terms</t>
  </si>
  <si>
    <t>Outcome: Progression to transfer level courses attempted - all terms</t>
  </si>
  <si>
    <t>Subsequent attempts at any college in the district</t>
  </si>
  <si>
    <t>ESL Courses: Persistence (216A/B, 223A/B, 233A/B) within BCC</t>
  </si>
  <si>
    <t>Data not available from the chancellor's office (only up to Spring 2013)</t>
  </si>
  <si>
    <r>
      <rPr>
        <b/>
        <sz val="11"/>
        <color theme="1"/>
        <rFont val="Calibri"/>
        <family val="2"/>
        <scheme val="minor"/>
      </rPr>
      <t>Model 2</t>
    </r>
    <r>
      <rPr>
        <sz val="11"/>
        <color theme="1"/>
        <rFont val="Calibri"/>
        <family val="2"/>
        <scheme val="minor"/>
      </rPr>
      <t>: Sample sizes for CalWORKs, DSPS,  EOPS, Foster Youth, and Veterans too small to assess effects</t>
    </r>
  </si>
  <si>
    <t>ESL Courses: Course Success for High Intermediate (216A/B, 223A/B, 233A/B)</t>
  </si>
  <si>
    <t>Veteran</t>
  </si>
  <si>
    <t>216 A/B</t>
  </si>
  <si>
    <t>223 A/B</t>
  </si>
  <si>
    <t>233 A/B</t>
  </si>
  <si>
    <t>F12 to F13 Total</t>
  </si>
  <si>
    <r>
      <rPr>
        <b/>
        <sz val="11"/>
        <color theme="1"/>
        <rFont val="Calibri"/>
        <family val="2"/>
        <scheme val="minor"/>
      </rPr>
      <t>Age group</t>
    </r>
    <r>
      <rPr>
        <sz val="11"/>
        <color theme="1"/>
        <rFont val="Calibri"/>
        <family val="2"/>
        <scheme val="minor"/>
      </rPr>
      <t>: &lt;= 19 (19 and younger), 20-24, 25-34, &gt;= 35 (35 and older)</t>
    </r>
  </si>
  <si>
    <t xml:space="preserve">Note: Persistence  is commonly calculated for two adjacent terms, e.g., Fall 2010 to Spring 2011. This is called term-to-term persistence </t>
  </si>
  <si>
    <r>
      <t>Ethnic Group</t>
    </r>
    <r>
      <rPr>
        <sz val="11"/>
        <color theme="1"/>
        <rFont val="Calibri"/>
        <family val="2"/>
        <scheme val="minor"/>
      </rPr>
      <t>: African American, Asian, Hispanic, White, "Other" includes Filipino, Multiple, Native American, Other, Pacific Islander, Unknown</t>
    </r>
  </si>
  <si>
    <r>
      <t>Gender Group</t>
    </r>
    <r>
      <rPr>
        <sz val="11"/>
        <color theme="1"/>
        <rFont val="Calibri"/>
        <family val="2"/>
        <scheme val="minor"/>
      </rPr>
      <t>: Female, male, unknown</t>
    </r>
  </si>
  <si>
    <r>
      <rPr>
        <b/>
        <sz val="11"/>
        <color theme="1"/>
        <rFont val="Calibri"/>
        <family val="2"/>
        <scheme val="minor"/>
      </rPr>
      <t>Income Status</t>
    </r>
    <r>
      <rPr>
        <sz val="11"/>
        <color theme="1"/>
        <rFont val="Calibri"/>
        <family val="2"/>
        <scheme val="minor"/>
      </rPr>
      <t>: Low income (Yes, No, or Unknown) based on CCC Apply supplemental questions</t>
    </r>
  </si>
  <si>
    <r>
      <rPr>
        <b/>
        <sz val="11"/>
        <color theme="1"/>
        <rFont val="Calibri"/>
        <family val="2"/>
        <scheme val="minor"/>
      </rPr>
      <t>Special Populations</t>
    </r>
    <r>
      <rPr>
        <sz val="11"/>
        <color theme="1"/>
        <rFont val="Calibri"/>
        <family val="2"/>
        <scheme val="minor"/>
      </rPr>
      <t>: CalWORKs, disability, EOPS, foster youth, veteran coded yes or no</t>
    </r>
  </si>
  <si>
    <t xml:space="preserve">     on the likelihood that students succeed in their ESL courses</t>
  </si>
  <si>
    <r>
      <t xml:space="preserve">   </t>
    </r>
    <r>
      <rPr>
        <b/>
        <sz val="11"/>
        <color theme="1"/>
        <rFont val="Calibri"/>
        <family val="2"/>
        <scheme val="minor"/>
      </rPr>
      <t>Model 1a</t>
    </r>
    <r>
      <rPr>
        <sz val="11"/>
        <color theme="1"/>
        <rFont val="Calibri"/>
        <family val="2"/>
        <scheme val="minor"/>
      </rPr>
      <t>: Age, ethnicity, gender, and income status SIMULTANEOUSLY as predictors</t>
    </r>
  </si>
  <si>
    <r>
      <t xml:space="preserve">   </t>
    </r>
    <r>
      <rPr>
        <b/>
        <sz val="11"/>
        <color theme="1"/>
        <rFont val="Calibri"/>
        <family val="2"/>
        <scheme val="minor"/>
      </rPr>
      <t>Model 1b</t>
    </r>
    <r>
      <rPr>
        <sz val="11"/>
        <color theme="1"/>
        <rFont val="Calibri"/>
        <family val="2"/>
        <scheme val="minor"/>
      </rPr>
      <t>: Age, ethnicity, gender, and income status INDIVIDUALLY as predictors</t>
    </r>
  </si>
  <si>
    <r>
      <rPr>
        <b/>
        <sz val="11"/>
        <color theme="1"/>
        <rFont val="Calibri"/>
        <family val="2"/>
        <scheme val="minor"/>
      </rPr>
      <t>Model 1a</t>
    </r>
    <r>
      <rPr>
        <sz val="11"/>
        <color theme="1"/>
        <rFont val="Calibri"/>
        <family val="2"/>
        <scheme val="minor"/>
      </rPr>
      <t>: significant, explained 4.8% of the variance in course success</t>
    </r>
  </si>
  <si>
    <r>
      <rPr>
        <b/>
        <sz val="11"/>
        <color theme="1"/>
        <rFont val="Calibri"/>
        <family val="2"/>
        <scheme val="minor"/>
      </rPr>
      <t>Model 1b</t>
    </r>
    <r>
      <rPr>
        <sz val="11"/>
        <color theme="1"/>
        <rFont val="Calibri"/>
        <family val="2"/>
        <scheme val="minor"/>
      </rPr>
      <t xml:space="preserve">: </t>
    </r>
  </si>
  <si>
    <t xml:space="preserve">3) Gender: significant effect, 2.1% of variance </t>
  </si>
  <si>
    <t xml:space="preserve">   Female students are 1.84 times more likely to exhibit course success than male students</t>
  </si>
  <si>
    <r>
      <rPr>
        <b/>
        <sz val="11"/>
        <color theme="1"/>
        <rFont val="Calibri"/>
        <family val="2"/>
        <scheme val="minor"/>
      </rPr>
      <t>Model 1a:</t>
    </r>
    <r>
      <rPr>
        <sz val="11"/>
        <color theme="1"/>
        <rFont val="Calibri"/>
        <family val="2"/>
        <scheme val="minor"/>
      </rPr>
      <t xml:space="preserve"> significant, explained 5.6% of the variance in persistence to the subsequent term</t>
    </r>
  </si>
  <si>
    <r>
      <rPr>
        <b/>
        <sz val="11"/>
        <color theme="1"/>
        <rFont val="Calibri"/>
        <family val="2"/>
        <scheme val="minor"/>
      </rPr>
      <t>Model 1b:</t>
    </r>
    <r>
      <rPr>
        <sz val="11"/>
        <color theme="1"/>
        <rFont val="Calibri"/>
        <family val="2"/>
        <scheme val="minor"/>
      </rPr>
      <t xml:space="preserve"> </t>
    </r>
  </si>
  <si>
    <t>1) Age: significant effect, 4.2% of variance</t>
  </si>
  <si>
    <t xml:space="preserve">   Age 25-34 students are .48 times less likely to exhibit persistence than youngest students</t>
  </si>
  <si>
    <t xml:space="preserve">   Age &gt;= 35 students are .42 times less likely to exhibit persistence than youngest students</t>
  </si>
  <si>
    <t>2) Ethnicity: significant effect, 2.2% of variance</t>
  </si>
  <si>
    <t xml:space="preserve">   Asian students are 1.55 times more likely to exhibit persistence than White students</t>
  </si>
  <si>
    <r>
      <rPr>
        <b/>
        <sz val="11"/>
        <color theme="1"/>
        <rFont val="Calibri"/>
        <family val="2"/>
        <scheme val="minor"/>
      </rPr>
      <t>Model 1a</t>
    </r>
    <r>
      <rPr>
        <sz val="11"/>
        <color theme="1"/>
        <rFont val="Calibri"/>
        <family val="2"/>
        <scheme val="minor"/>
      </rPr>
      <t>: significant, explained 11.1% of the variance in transfer level course attempted</t>
    </r>
  </si>
  <si>
    <r>
      <rPr>
        <b/>
        <sz val="11"/>
        <color theme="1"/>
        <rFont val="Calibri"/>
        <family val="2"/>
        <scheme val="minor"/>
      </rPr>
      <t>Model 1b</t>
    </r>
    <r>
      <rPr>
        <sz val="11"/>
        <color theme="1"/>
        <rFont val="Calibri"/>
        <family val="2"/>
        <scheme val="minor"/>
      </rPr>
      <t>:</t>
    </r>
  </si>
  <si>
    <t>1) Age: significant effect, 8.3% of variance</t>
  </si>
  <si>
    <t xml:space="preserve">   Age 25-34 students are .29 times less likely to attempt transfer level courses than youngest students</t>
  </si>
  <si>
    <t xml:space="preserve">   Age &gt;= 35 students are .23 times less likely to attempt transfer level courses than youngest students</t>
  </si>
  <si>
    <t>4) Income: significant effect, 5.6% of variance</t>
  </si>
  <si>
    <t xml:space="preserve">     Effect for unknown income group only (.18)</t>
  </si>
  <si>
    <r>
      <rPr>
        <b/>
        <sz val="11"/>
        <color theme="1"/>
        <rFont val="Calibri"/>
        <family val="2"/>
        <scheme val="minor"/>
      </rPr>
      <t>Model 1a</t>
    </r>
    <r>
      <rPr>
        <sz val="11"/>
        <color theme="1"/>
        <rFont val="Calibri"/>
        <family val="2"/>
        <scheme val="minor"/>
      </rPr>
      <t>: Significant, explained 11.4% of the variance in transfer level course success</t>
    </r>
  </si>
  <si>
    <t xml:space="preserve">Success within # terms: Percentage of students who receive a passing/satisfactory grade in a transfer level course within a specific number of subsequent terms </t>
  </si>
  <si>
    <t xml:space="preserve">    to ESL 223A/B</t>
  </si>
  <si>
    <t>4) Income: Overall significant effect  - Effect for unknown income group only (.17)</t>
  </si>
  <si>
    <t>Sample sizes too small to assess success only for those who attempt TLC</t>
  </si>
  <si>
    <r>
      <rPr>
        <b/>
        <sz val="11"/>
        <color theme="1"/>
        <rFont val="Calibri"/>
        <family val="2"/>
        <scheme val="minor"/>
      </rPr>
      <t>Outcome variables</t>
    </r>
    <r>
      <rPr>
        <sz val="11"/>
        <color theme="1"/>
        <rFont val="Calibri"/>
        <family val="2"/>
        <scheme val="minor"/>
      </rPr>
      <t xml:space="preserve">: course success rate, persistence rate for one term, transfer level course attempt, transfer level course success,  transfer level course attempted and success </t>
    </r>
  </si>
  <si>
    <t>Success for attempted: Percentage of students who ATTEMPT a transfer level course and receive a passing/satisfactory grade subsequent to ESL 223A/B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</si>
</sst>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6">
    <xf numFmtId="0" fontId="0" fillId="0" borderId="0" xfId="0"/>
    <xf numFmtId="3" fontId="0" fillId="0" borderId="1" xfId="0" applyNumberForma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9" fontId="0" fillId="0" borderId="1" xfId="0" applyNumberForma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0" xfId="0" applyFont="1" applyFill="1" applyBorder="1"/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Fill="1" applyBorder="1"/>
    <xf numFmtId="3" fontId="0" fillId="0" borderId="0" xfId="0" applyNumberFormat="1"/>
    <xf numFmtId="9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/>
    <xf numFmtId="0" fontId="1" fillId="0" borderId="0" xfId="0" applyFont="1"/>
    <xf numFmtId="0" fontId="0" fillId="0" borderId="0" xfId="0" applyFont="1"/>
    <xf numFmtId="0" fontId="1" fillId="0" borderId="0" xfId="0" applyFont="1" applyFill="1" applyBorder="1" applyAlignment="1">
      <alignment horizontal="right"/>
    </xf>
    <xf numFmtId="0" fontId="0" fillId="0" borderId="0" xfId="0"/>
    <xf numFmtId="3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1" xfId="0" applyFont="1" applyFill="1" applyBorder="1"/>
    <xf numFmtId="0" fontId="1" fillId="0" borderId="0" xfId="0" applyFont="1" applyFill="1" applyBorder="1"/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Fill="1" applyBorder="1"/>
    <xf numFmtId="0" fontId="0" fillId="0" borderId="1" xfId="0" applyBorder="1"/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1" fillId="0" borderId="0" xfId="0" applyFont="1"/>
    <xf numFmtId="0" fontId="0" fillId="0" borderId="0" xfId="0"/>
    <xf numFmtId="0" fontId="0" fillId="0" borderId="0" xfId="0" applyFont="1"/>
    <xf numFmtId="0" fontId="1" fillId="0" borderId="1" xfId="0" applyFont="1" applyFill="1" applyBorder="1"/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542926</xdr:colOff>
      <xdr:row>0</xdr:row>
      <xdr:rowOff>38100</xdr:rowOff>
    </xdr:from>
    <xdr:to>
      <xdr:col>20</xdr:col>
      <xdr:colOff>9526</xdr:colOff>
      <xdr:row>15</xdr:row>
      <xdr:rowOff>134289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53676" y="38100"/>
          <a:ext cx="3733800" cy="2991789"/>
        </a:xfrm>
        <a:prstGeom prst="rect">
          <a:avLst/>
        </a:prstGeom>
      </xdr:spPr>
    </xdr:pic>
    <xdr:clientData/>
  </xdr:twoCellAnchor>
  <xdr:twoCellAnchor editAs="oneCell">
    <xdr:from>
      <xdr:col>7</xdr:col>
      <xdr:colOff>228603</xdr:colOff>
      <xdr:row>0</xdr:row>
      <xdr:rowOff>19050</xdr:rowOff>
    </xdr:from>
    <xdr:to>
      <xdr:col>13</xdr:col>
      <xdr:colOff>190501</xdr:colOff>
      <xdr:row>15</xdr:row>
      <xdr:rowOff>23652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81753" y="19050"/>
          <a:ext cx="3619498" cy="2900202"/>
        </a:xfrm>
        <a:prstGeom prst="rect">
          <a:avLst/>
        </a:prstGeom>
      </xdr:spPr>
    </xdr:pic>
    <xdr:clientData/>
  </xdr:twoCellAnchor>
  <xdr:twoCellAnchor editAs="oneCell">
    <xdr:from>
      <xdr:col>7</xdr:col>
      <xdr:colOff>247651</xdr:colOff>
      <xdr:row>16</xdr:row>
      <xdr:rowOff>171450</xdr:rowOff>
    </xdr:from>
    <xdr:to>
      <xdr:col>13</xdr:col>
      <xdr:colOff>190500</xdr:colOff>
      <xdr:row>32</xdr:row>
      <xdr:rowOff>10586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81851" y="3257550"/>
          <a:ext cx="3600449" cy="2887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600075</xdr:colOff>
      <xdr:row>1</xdr:row>
      <xdr:rowOff>38100</xdr:rowOff>
    </xdr:from>
    <xdr:to>
      <xdr:col>18</xdr:col>
      <xdr:colOff>5129</xdr:colOff>
      <xdr:row>13</xdr:row>
      <xdr:rowOff>178266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29875" y="238125"/>
          <a:ext cx="3062654" cy="2454741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12</xdr:col>
      <xdr:colOff>21981</xdr:colOff>
      <xdr:row>13</xdr:row>
      <xdr:rowOff>146037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74827" y="197827"/>
          <a:ext cx="3062654" cy="2454018"/>
        </a:xfrm>
        <a:prstGeom prst="rect">
          <a:avLst/>
        </a:prstGeom>
      </xdr:spPr>
    </xdr:pic>
    <xdr:clientData/>
  </xdr:twoCellAnchor>
  <xdr:twoCellAnchor editAs="oneCell">
    <xdr:from>
      <xdr:col>6</xdr:col>
      <xdr:colOff>483579</xdr:colOff>
      <xdr:row>18</xdr:row>
      <xdr:rowOff>43962</xdr:rowOff>
    </xdr:from>
    <xdr:to>
      <xdr:col>12</xdr:col>
      <xdr:colOff>14655</xdr:colOff>
      <xdr:row>31</xdr:row>
      <xdr:rowOff>117612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50271" y="3502270"/>
          <a:ext cx="3179884" cy="25479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274157</xdr:colOff>
      <xdr:row>1</xdr:row>
      <xdr:rowOff>76200</xdr:rowOff>
    </xdr:from>
    <xdr:to>
      <xdr:col>23</xdr:col>
      <xdr:colOff>120126</xdr:colOff>
      <xdr:row>15</xdr:row>
      <xdr:rowOff>180975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94682" y="266700"/>
          <a:ext cx="3503569" cy="2828925"/>
        </a:xfrm>
        <a:prstGeom prst="rect">
          <a:avLst/>
        </a:prstGeom>
      </xdr:spPr>
    </xdr:pic>
    <xdr:clientData/>
  </xdr:twoCellAnchor>
  <xdr:twoCellAnchor editAs="oneCell">
    <xdr:from>
      <xdr:col>10</xdr:col>
      <xdr:colOff>73714</xdr:colOff>
      <xdr:row>1</xdr:row>
      <xdr:rowOff>1</xdr:rowOff>
    </xdr:from>
    <xdr:to>
      <xdr:col>15</xdr:col>
      <xdr:colOff>466725</xdr:colOff>
      <xdr:row>15</xdr:row>
      <xdr:rowOff>54311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7039" y="190501"/>
          <a:ext cx="3441011" cy="2778460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95251</xdr:colOff>
      <xdr:row>18</xdr:row>
      <xdr:rowOff>161925</xdr:rowOff>
    </xdr:from>
    <xdr:to>
      <xdr:col>16</xdr:col>
      <xdr:colOff>66675</xdr:colOff>
      <xdr:row>34</xdr:row>
      <xdr:rowOff>36951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48576" y="3648075"/>
          <a:ext cx="3629024" cy="292302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123826</xdr:colOff>
      <xdr:row>0</xdr:row>
      <xdr:rowOff>106017</xdr:rowOff>
    </xdr:from>
    <xdr:to>
      <xdr:col>20</xdr:col>
      <xdr:colOff>319752</xdr:colOff>
      <xdr:row>14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20401" y="106017"/>
          <a:ext cx="3243926" cy="2618133"/>
        </a:xfrm>
        <a:prstGeom prst="rect">
          <a:avLst/>
        </a:prstGeom>
      </xdr:spPr>
    </xdr:pic>
    <xdr:clientData/>
  </xdr:twoCellAnchor>
  <xdr:twoCellAnchor editAs="oneCell">
    <xdr:from>
      <xdr:col>8</xdr:col>
      <xdr:colOff>290307</xdr:colOff>
      <xdr:row>1</xdr:row>
      <xdr:rowOff>2071</xdr:rowOff>
    </xdr:from>
    <xdr:to>
      <xdr:col>13</xdr:col>
      <xdr:colOff>381001</xdr:colOff>
      <xdr:row>14</xdr:row>
      <xdr:rowOff>20582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19682" y="192571"/>
          <a:ext cx="3138694" cy="2533111"/>
        </a:xfrm>
        <a:prstGeom prst="rect">
          <a:avLst/>
        </a:prstGeom>
      </xdr:spPr>
    </xdr:pic>
    <xdr:clientData/>
  </xdr:twoCellAnchor>
  <xdr:twoCellAnchor editAs="oneCell">
    <xdr:from>
      <xdr:col>8</xdr:col>
      <xdr:colOff>115956</xdr:colOff>
      <xdr:row>15</xdr:row>
      <xdr:rowOff>148259</xdr:rowOff>
    </xdr:from>
    <xdr:to>
      <xdr:col>13</xdr:col>
      <xdr:colOff>466725</xdr:colOff>
      <xdr:row>30</xdr:row>
      <xdr:rowOff>27950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45331" y="3043859"/>
          <a:ext cx="3398769" cy="2737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"/>
  <sheetViews>
    <sheetView tabSelected="1" zoomScale="115" zoomScaleNormal="115" workbookViewId="0">
      <selection activeCell="O31" sqref="O31"/>
    </sheetView>
  </sheetViews>
  <sheetFormatPr defaultRowHeight="14.4" x14ac:dyDescent="0.3"/>
  <sheetData>
    <row r="1" spans="1:1" ht="15.75" x14ac:dyDescent="0.25">
      <c r="A1" s="4" t="s">
        <v>71</v>
      </c>
    </row>
    <row r="3" spans="1:1" ht="15" x14ac:dyDescent="0.25">
      <c r="A3" t="s">
        <v>42</v>
      </c>
    </row>
    <row r="4" spans="1:1" ht="15" x14ac:dyDescent="0.25">
      <c r="A4" t="s">
        <v>0</v>
      </c>
    </row>
    <row r="5" spans="1:1" ht="15" x14ac:dyDescent="0.25">
      <c r="A5" t="s">
        <v>79</v>
      </c>
    </row>
    <row r="7" spans="1:1" ht="15" x14ac:dyDescent="0.25">
      <c r="A7" t="s">
        <v>43</v>
      </c>
    </row>
    <row r="8" spans="1:1" ht="15" x14ac:dyDescent="0.25">
      <c r="A8" t="s">
        <v>141</v>
      </c>
    </row>
    <row r="9" spans="1:1" ht="15" x14ac:dyDescent="0.25">
      <c r="A9" t="s">
        <v>44</v>
      </c>
    </row>
    <row r="10" spans="1:1" s="40" customFormat="1" ht="15" x14ac:dyDescent="0.25">
      <c r="A10" s="40" t="s">
        <v>167</v>
      </c>
    </row>
    <row r="11" spans="1:1" ht="15" x14ac:dyDescent="0.25">
      <c r="A11" t="s">
        <v>50</v>
      </c>
    </row>
    <row r="12" spans="1:1" ht="15" x14ac:dyDescent="0.25">
      <c r="A12" t="s">
        <v>51</v>
      </c>
    </row>
    <row r="13" spans="1:1" s="40" customFormat="1" ht="15" x14ac:dyDescent="0.25">
      <c r="A13" s="40" t="s">
        <v>142</v>
      </c>
    </row>
    <row r="14" spans="1:1" s="40" customFormat="1" ht="15" x14ac:dyDescent="0.25">
      <c r="A14" s="40" t="s">
        <v>143</v>
      </c>
    </row>
    <row r="15" spans="1:1" ht="15" x14ac:dyDescent="0.25">
      <c r="A15" t="s">
        <v>52</v>
      </c>
    </row>
    <row r="16" spans="1:1" ht="15" x14ac:dyDescent="0.25">
      <c r="A16" t="s">
        <v>58</v>
      </c>
    </row>
    <row r="17" spans="1:1" ht="15" x14ac:dyDescent="0.25">
      <c r="A17" t="s">
        <v>53</v>
      </c>
    </row>
    <row r="18" spans="1:1" ht="15" x14ac:dyDescent="0.25">
      <c r="A18" t="s">
        <v>64</v>
      </c>
    </row>
    <row r="19" spans="1:1" s="40" customFormat="1" ht="15" x14ac:dyDescent="0.25"/>
    <row r="20" spans="1:1" s="40" customFormat="1" ht="15" x14ac:dyDescent="0.25">
      <c r="A20" s="40" t="s">
        <v>135</v>
      </c>
    </row>
    <row r="21" spans="1:1" s="40" customFormat="1" ht="15" x14ac:dyDescent="0.25">
      <c r="A21" s="39" t="s">
        <v>137</v>
      </c>
    </row>
    <row r="22" spans="1:1" s="40" customFormat="1" ht="15" x14ac:dyDescent="0.25">
      <c r="A22" s="39" t="s">
        <v>138</v>
      </c>
    </row>
    <row r="23" spans="1:1" ht="15" x14ac:dyDescent="0.25">
      <c r="A23" s="23" t="s">
        <v>139</v>
      </c>
    </row>
    <row r="24" spans="1:1" ht="15" x14ac:dyDescent="0.25">
      <c r="A24" t="s">
        <v>45</v>
      </c>
    </row>
    <row r="25" spans="1:1" x14ac:dyDescent="0.3">
      <c r="A25" t="s">
        <v>80</v>
      </c>
    </row>
    <row r="26" spans="1:1" s="40" customFormat="1" x14ac:dyDescent="0.3"/>
    <row r="27" spans="1:1" s="40" customFormat="1" x14ac:dyDescent="0.3">
      <c r="A27" s="40" t="s">
        <v>140</v>
      </c>
    </row>
    <row r="28" spans="1:1" s="40" customFormat="1" x14ac:dyDescent="0.3"/>
    <row r="30" spans="1:1" x14ac:dyDescent="0.3">
      <c r="A30" s="22" t="s">
        <v>46</v>
      </c>
    </row>
    <row r="31" spans="1:1" x14ac:dyDescent="0.3">
      <c r="A31" t="s">
        <v>47</v>
      </c>
    </row>
    <row r="32" spans="1:1" x14ac:dyDescent="0.3">
      <c r="A32" t="s">
        <v>48</v>
      </c>
    </row>
    <row r="33" spans="1:1" x14ac:dyDescent="0.3">
      <c r="A33" t="s">
        <v>49</v>
      </c>
    </row>
    <row r="35" spans="1:1" x14ac:dyDescent="0.3">
      <c r="A35" s="22" t="s">
        <v>31</v>
      </c>
    </row>
    <row r="36" spans="1:1" x14ac:dyDescent="0.3">
      <c r="A36" t="s">
        <v>82</v>
      </c>
    </row>
    <row r="37" spans="1:1" x14ac:dyDescent="0.3">
      <c r="A37" t="s">
        <v>83</v>
      </c>
    </row>
    <row r="38" spans="1:1" x14ac:dyDescent="0.3">
      <c r="A38" t="s">
        <v>84</v>
      </c>
    </row>
    <row r="39" spans="1:1" x14ac:dyDescent="0.3">
      <c r="A39" t="s">
        <v>85</v>
      </c>
    </row>
    <row r="40" spans="1:1" x14ac:dyDescent="0.3">
      <c r="A40" t="s">
        <v>136</v>
      </c>
    </row>
    <row r="41" spans="1:1" x14ac:dyDescent="0.3">
      <c r="A41" s="40" t="s">
        <v>108</v>
      </c>
    </row>
    <row r="43" spans="1:1" x14ac:dyDescent="0.3">
      <c r="A43" s="22" t="s">
        <v>81</v>
      </c>
    </row>
    <row r="44" spans="1:1" s="40" customFormat="1" x14ac:dyDescent="0.3">
      <c r="A44" s="40" t="s">
        <v>118</v>
      </c>
    </row>
    <row r="45" spans="1:1" s="40" customFormat="1" x14ac:dyDescent="0.3">
      <c r="A45" s="40" t="s">
        <v>119</v>
      </c>
    </row>
    <row r="46" spans="1:1" s="40" customFormat="1" x14ac:dyDescent="0.3">
      <c r="A46" s="40" t="s">
        <v>168</v>
      </c>
    </row>
    <row r="47" spans="1:1" s="40" customFormat="1" x14ac:dyDescent="0.3">
      <c r="A47" s="40" t="s">
        <v>120</v>
      </c>
    </row>
    <row r="48" spans="1:1" x14ac:dyDescent="0.3">
      <c r="A48" s="40" t="s">
        <v>163</v>
      </c>
    </row>
    <row r="49" spans="1:1" x14ac:dyDescent="0.3">
      <c r="A49" s="41" t="s">
        <v>164</v>
      </c>
    </row>
    <row r="51" spans="1:1" x14ac:dyDescent="0.3">
      <c r="A51" s="39" t="s">
        <v>105</v>
      </c>
    </row>
    <row r="52" spans="1:1" x14ac:dyDescent="0.3">
      <c r="A52" s="40" t="s">
        <v>127</v>
      </c>
    </row>
    <row r="53" spans="1:1" s="40" customFormat="1" x14ac:dyDescent="0.3">
      <c r="A53"/>
    </row>
  </sheetData>
  <pageMargins left="0.2" right="0.2" top="0.25" bottom="0.25" header="0.05" footer="0.05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Normal="100" workbookViewId="0">
      <selection activeCell="U24" sqref="U24"/>
    </sheetView>
  </sheetViews>
  <sheetFormatPr defaultRowHeight="14.4" x14ac:dyDescent="0.3"/>
  <cols>
    <col min="1" max="1" width="12.6640625" customWidth="1"/>
    <col min="2" max="2" width="18.6640625" customWidth="1"/>
    <col min="3" max="3" width="17.44140625" customWidth="1"/>
    <col min="4" max="6" width="11.44140625" customWidth="1"/>
    <col min="7" max="7" width="20.88671875" customWidth="1"/>
  </cols>
  <sheetData>
    <row r="1" spans="1:5" ht="15.75" x14ac:dyDescent="0.25">
      <c r="A1" s="4" t="s">
        <v>129</v>
      </c>
    </row>
    <row r="2" spans="1:5" ht="15.75" x14ac:dyDescent="0.25">
      <c r="A2" s="4" t="s">
        <v>68</v>
      </c>
    </row>
    <row r="4" spans="1:5" ht="15.75" x14ac:dyDescent="0.25">
      <c r="A4" s="11" t="s">
        <v>30</v>
      </c>
      <c r="B4" s="12" t="s">
        <v>33</v>
      </c>
      <c r="C4" s="12" t="s">
        <v>32</v>
      </c>
    </row>
    <row r="5" spans="1:5" ht="15" x14ac:dyDescent="0.25">
      <c r="A5" s="10" t="s">
        <v>131</v>
      </c>
      <c r="B5" s="1">
        <v>212</v>
      </c>
      <c r="C5" s="5">
        <v>0.90100000000000002</v>
      </c>
    </row>
    <row r="6" spans="1:5" ht="15" x14ac:dyDescent="0.25">
      <c r="A6" s="10" t="s">
        <v>132</v>
      </c>
      <c r="B6" s="1">
        <v>317</v>
      </c>
      <c r="C6" s="5">
        <v>0.78900000000000003</v>
      </c>
    </row>
    <row r="7" spans="1:5" ht="15" x14ac:dyDescent="0.25">
      <c r="A7" s="10" t="s">
        <v>133</v>
      </c>
      <c r="B7" s="1">
        <v>177</v>
      </c>
      <c r="C7" s="5">
        <v>0.83099999999999996</v>
      </c>
    </row>
    <row r="8" spans="1:5" ht="15" x14ac:dyDescent="0.25">
      <c r="A8" s="6" t="s">
        <v>7</v>
      </c>
      <c r="B8" s="1">
        <f>SUM(B5:B7)</f>
        <v>706</v>
      </c>
      <c r="C8" s="5">
        <v>0.83299999999999996</v>
      </c>
    </row>
    <row r="9" spans="1:5" ht="15" x14ac:dyDescent="0.25">
      <c r="A9" s="24"/>
      <c r="B9" s="14"/>
      <c r="C9" s="15"/>
    </row>
    <row r="10" spans="1:5" s="40" customFormat="1" ht="15" x14ac:dyDescent="0.25"/>
    <row r="11" spans="1:5" ht="15.75" x14ac:dyDescent="0.25">
      <c r="A11" s="11" t="s">
        <v>30</v>
      </c>
      <c r="B11" s="12" t="s">
        <v>33</v>
      </c>
      <c r="C11" s="12" t="s">
        <v>32</v>
      </c>
    </row>
    <row r="12" spans="1:5" ht="15" x14ac:dyDescent="0.25">
      <c r="A12" s="10" t="s">
        <v>87</v>
      </c>
      <c r="B12" s="1">
        <v>286</v>
      </c>
      <c r="C12" s="5">
        <v>0.79700000000000004</v>
      </c>
    </row>
    <row r="13" spans="1:5" ht="15" x14ac:dyDescent="0.25">
      <c r="A13" s="10" t="s">
        <v>88</v>
      </c>
      <c r="B13" s="1">
        <v>31</v>
      </c>
      <c r="C13" s="5">
        <v>0.71</v>
      </c>
    </row>
    <row r="16" spans="1:5" ht="15" x14ac:dyDescent="0.25">
      <c r="A16" s="13" t="s">
        <v>54</v>
      </c>
      <c r="B16" s="9"/>
      <c r="C16" s="9"/>
      <c r="D16" s="9"/>
      <c r="E16" s="9"/>
    </row>
    <row r="17" spans="1:5" ht="15" x14ac:dyDescent="0.25">
      <c r="A17" t="s">
        <v>55</v>
      </c>
      <c r="B17" s="9"/>
      <c r="C17" s="9"/>
      <c r="D17" s="9"/>
      <c r="E17" s="9"/>
    </row>
    <row r="18" spans="1:5" ht="15" x14ac:dyDescent="0.25">
      <c r="A18" t="s">
        <v>56</v>
      </c>
      <c r="B18" s="9"/>
      <c r="C18" s="9"/>
      <c r="D18" s="9"/>
      <c r="E18" s="9"/>
    </row>
    <row r="19" spans="1:5" ht="15" x14ac:dyDescent="0.25">
      <c r="A19" t="s">
        <v>57</v>
      </c>
      <c r="B19" s="9"/>
      <c r="C19" s="9"/>
      <c r="D19" s="9"/>
      <c r="E19" s="9"/>
    </row>
    <row r="21" spans="1:5" ht="15" x14ac:dyDescent="0.25">
      <c r="A21" t="s">
        <v>144</v>
      </c>
    </row>
    <row r="22" spans="1:5" ht="15" x14ac:dyDescent="0.25">
      <c r="A22" t="s">
        <v>59</v>
      </c>
    </row>
    <row r="23" spans="1:5" ht="15" x14ac:dyDescent="0.25">
      <c r="A23" t="s">
        <v>60</v>
      </c>
    </row>
    <row r="24" spans="1:5" ht="15" x14ac:dyDescent="0.25">
      <c r="A24" t="s">
        <v>61</v>
      </c>
    </row>
    <row r="25" spans="1:5" ht="15" x14ac:dyDescent="0.25">
      <c r="A25" t="s">
        <v>62</v>
      </c>
    </row>
    <row r="26" spans="1:5" ht="15" x14ac:dyDescent="0.25">
      <c r="A26" t="s">
        <v>63</v>
      </c>
    </row>
    <row r="28" spans="1:5" ht="15" x14ac:dyDescent="0.25">
      <c r="A28" t="s">
        <v>128</v>
      </c>
    </row>
    <row r="30" spans="1:5" x14ac:dyDescent="0.3">
      <c r="A30" t="s">
        <v>65</v>
      </c>
    </row>
    <row r="31" spans="1:5" s="40" customFormat="1" x14ac:dyDescent="0.3"/>
    <row r="32" spans="1:5" s="40" customFormat="1" x14ac:dyDescent="0.3"/>
    <row r="33" spans="1:8" x14ac:dyDescent="0.3">
      <c r="A33" s="40" t="s">
        <v>145</v>
      </c>
    </row>
    <row r="34" spans="1:8" x14ac:dyDescent="0.3">
      <c r="A34" s="40" t="s">
        <v>59</v>
      </c>
      <c r="H34" t="s">
        <v>70</v>
      </c>
    </row>
    <row r="35" spans="1:8" x14ac:dyDescent="0.3">
      <c r="A35" s="40" t="s">
        <v>60</v>
      </c>
    </row>
    <row r="36" spans="1:8" x14ac:dyDescent="0.3">
      <c r="A36" s="40" t="s">
        <v>146</v>
      </c>
    </row>
    <row r="37" spans="1:8" x14ac:dyDescent="0.3">
      <c r="A37" s="40" t="s">
        <v>147</v>
      </c>
    </row>
    <row r="38" spans="1:8" x14ac:dyDescent="0.3">
      <c r="A38" s="40" t="s">
        <v>63</v>
      </c>
    </row>
    <row r="39" spans="1:8" s="40" customFormat="1" x14ac:dyDescent="0.3"/>
    <row r="42" spans="1:8" x14ac:dyDescent="0.3">
      <c r="A42" t="s">
        <v>72</v>
      </c>
    </row>
  </sheetData>
  <pageMargins left="0.45" right="0.45" top="0.75" bottom="0.75" header="0.3" footer="0.3"/>
  <pageSetup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4" zoomScaleNormal="100" workbookViewId="0">
      <selection activeCell="D37" sqref="D37"/>
    </sheetView>
  </sheetViews>
  <sheetFormatPr defaultRowHeight="14.4" x14ac:dyDescent="0.3"/>
  <cols>
    <col min="1" max="1" width="18.6640625" customWidth="1"/>
    <col min="2" max="2" width="18" style="9" customWidth="1"/>
    <col min="3" max="3" width="18.109375" style="9" customWidth="1"/>
    <col min="4" max="4" width="10.44140625" style="9" customWidth="1"/>
    <col min="5" max="5" width="13.33203125" style="9" customWidth="1"/>
    <col min="6" max="6" width="14" style="9" customWidth="1"/>
    <col min="20" max="20" width="4.109375" customWidth="1"/>
  </cols>
  <sheetData>
    <row r="1" spans="1:8" ht="15.75" x14ac:dyDescent="0.25">
      <c r="A1" s="4" t="s">
        <v>126</v>
      </c>
      <c r="B1"/>
      <c r="C1"/>
      <c r="D1"/>
      <c r="E1"/>
      <c r="F1"/>
    </row>
    <row r="2" spans="1:8" ht="15.75" x14ac:dyDescent="0.25">
      <c r="A2" s="4" t="s">
        <v>67</v>
      </c>
    </row>
    <row r="3" spans="1:8" ht="15.75" x14ac:dyDescent="0.25">
      <c r="A3" s="4"/>
    </row>
    <row r="4" spans="1:8" ht="15.75" x14ac:dyDescent="0.25">
      <c r="A4" s="11" t="s">
        <v>34</v>
      </c>
      <c r="B4" s="12" t="s">
        <v>33</v>
      </c>
      <c r="C4" s="12" t="s">
        <v>31</v>
      </c>
      <c r="D4"/>
      <c r="E4"/>
      <c r="F4"/>
    </row>
    <row r="5" spans="1:8" ht="15" x14ac:dyDescent="0.25">
      <c r="A5" s="10" t="s">
        <v>131</v>
      </c>
      <c r="B5" s="1">
        <v>212</v>
      </c>
      <c r="C5" s="5">
        <v>0.51400000000000001</v>
      </c>
      <c r="D5"/>
      <c r="E5"/>
      <c r="F5"/>
    </row>
    <row r="6" spans="1:8" ht="15" x14ac:dyDescent="0.25">
      <c r="A6" s="10" t="s">
        <v>132</v>
      </c>
      <c r="B6" s="1">
        <v>317</v>
      </c>
      <c r="C6" s="5">
        <v>0.63700000000000001</v>
      </c>
      <c r="D6"/>
      <c r="E6"/>
      <c r="F6"/>
    </row>
    <row r="7" spans="1:8" ht="15" x14ac:dyDescent="0.25">
      <c r="A7" s="10" t="s">
        <v>133</v>
      </c>
      <c r="B7" s="1">
        <v>177</v>
      </c>
      <c r="C7" s="5">
        <v>0.51400000000000001</v>
      </c>
      <c r="D7"/>
      <c r="E7"/>
      <c r="F7"/>
    </row>
    <row r="8" spans="1:8" ht="15" x14ac:dyDescent="0.25">
      <c r="A8" s="6" t="s">
        <v>7</v>
      </c>
      <c r="B8" s="1">
        <v>706</v>
      </c>
      <c r="C8" s="5">
        <v>0.56899999999999995</v>
      </c>
      <c r="D8"/>
      <c r="E8"/>
      <c r="F8"/>
    </row>
    <row r="10" spans="1:8" ht="15" x14ac:dyDescent="0.25">
      <c r="A10" s="16"/>
      <c r="B10" s="14"/>
      <c r="C10" s="15"/>
    </row>
    <row r="11" spans="1:8" ht="15" x14ac:dyDescent="0.25">
      <c r="A11" s="13" t="s">
        <v>35</v>
      </c>
    </row>
    <row r="12" spans="1:8" ht="15" x14ac:dyDescent="0.25">
      <c r="A12" s="13" t="s">
        <v>54</v>
      </c>
      <c r="F12"/>
    </row>
    <row r="13" spans="1:8" ht="15" x14ac:dyDescent="0.25">
      <c r="A13" t="s">
        <v>55</v>
      </c>
      <c r="F13"/>
    </row>
    <row r="14" spans="1:8" ht="15" x14ac:dyDescent="0.25">
      <c r="A14" t="s">
        <v>56</v>
      </c>
      <c r="F14"/>
    </row>
    <row r="15" spans="1:8" ht="15" x14ac:dyDescent="0.25">
      <c r="A15" t="s">
        <v>57</v>
      </c>
      <c r="F15"/>
    </row>
    <row r="16" spans="1:8" ht="15" x14ac:dyDescent="0.25">
      <c r="H16" t="s">
        <v>121</v>
      </c>
    </row>
    <row r="17" spans="1:13" ht="15" x14ac:dyDescent="0.25">
      <c r="A17" t="s">
        <v>148</v>
      </c>
      <c r="H17" t="s">
        <v>69</v>
      </c>
      <c r="M17" t="s">
        <v>36</v>
      </c>
    </row>
    <row r="18" spans="1:13" ht="15" x14ac:dyDescent="0.25">
      <c r="A18" t="s">
        <v>66</v>
      </c>
      <c r="B18"/>
      <c r="C18"/>
      <c r="D18"/>
      <c r="E18"/>
      <c r="F18"/>
    </row>
    <row r="19" spans="1:13" ht="15" x14ac:dyDescent="0.25">
      <c r="A19" t="s">
        <v>110</v>
      </c>
      <c r="B19"/>
      <c r="C19"/>
      <c r="D19"/>
      <c r="E19"/>
      <c r="F19"/>
    </row>
    <row r="20" spans="1:13" ht="15" x14ac:dyDescent="0.25">
      <c r="A20" t="s">
        <v>111</v>
      </c>
      <c r="B20"/>
      <c r="C20"/>
      <c r="D20"/>
      <c r="E20"/>
      <c r="F20"/>
    </row>
    <row r="21" spans="1:13" ht="15" x14ac:dyDescent="0.25">
      <c r="A21" t="s">
        <v>60</v>
      </c>
    </row>
    <row r="22" spans="1:13" ht="15" x14ac:dyDescent="0.25">
      <c r="A22" t="s">
        <v>78</v>
      </c>
    </row>
    <row r="23" spans="1:13" ht="15" x14ac:dyDescent="0.25">
      <c r="A23" t="s">
        <v>63</v>
      </c>
      <c r="B23"/>
      <c r="C23"/>
      <c r="D23"/>
      <c r="E23"/>
      <c r="F23"/>
    </row>
    <row r="25" spans="1:13" ht="15" x14ac:dyDescent="0.25">
      <c r="A25" t="s">
        <v>128</v>
      </c>
      <c r="B25"/>
      <c r="C25"/>
      <c r="D25"/>
      <c r="E25"/>
      <c r="F25"/>
    </row>
    <row r="26" spans="1:13" ht="15" x14ac:dyDescent="0.25">
      <c r="B26"/>
      <c r="C26"/>
      <c r="D26"/>
      <c r="E26"/>
      <c r="F26"/>
    </row>
    <row r="27" spans="1:13" ht="15" x14ac:dyDescent="0.25">
      <c r="A27" t="s">
        <v>65</v>
      </c>
      <c r="B27"/>
      <c r="C27"/>
      <c r="D27"/>
      <c r="E27"/>
      <c r="F27"/>
    </row>
    <row r="28" spans="1:13" ht="15" x14ac:dyDescent="0.25">
      <c r="B28"/>
      <c r="C28"/>
      <c r="D28"/>
      <c r="E28"/>
      <c r="F28"/>
    </row>
    <row r="30" spans="1:13" ht="15" x14ac:dyDescent="0.25">
      <c r="A30" s="40" t="s">
        <v>149</v>
      </c>
    </row>
    <row r="31" spans="1:13" ht="15" x14ac:dyDescent="0.25">
      <c r="A31" s="40" t="s">
        <v>150</v>
      </c>
    </row>
    <row r="32" spans="1:13" x14ac:dyDescent="0.3">
      <c r="A32" s="40" t="s">
        <v>151</v>
      </c>
    </row>
    <row r="33" spans="1:6" x14ac:dyDescent="0.3">
      <c r="A33" s="40" t="s">
        <v>152</v>
      </c>
    </row>
    <row r="34" spans="1:6" x14ac:dyDescent="0.3">
      <c r="A34" s="40" t="s">
        <v>153</v>
      </c>
    </row>
    <row r="35" spans="1:6" x14ac:dyDescent="0.3">
      <c r="A35" s="40" t="s">
        <v>154</v>
      </c>
    </row>
    <row r="36" spans="1:6" x14ac:dyDescent="0.3">
      <c r="A36" s="40" t="s">
        <v>78</v>
      </c>
    </row>
    <row r="37" spans="1:6" x14ac:dyDescent="0.3">
      <c r="A37" s="40" t="s">
        <v>63</v>
      </c>
    </row>
    <row r="40" spans="1:6" x14ac:dyDescent="0.3">
      <c r="B40"/>
      <c r="C40"/>
      <c r="D40"/>
      <c r="E40"/>
    </row>
    <row r="41" spans="1:6" ht="15.6" x14ac:dyDescent="0.3">
      <c r="A41" s="11" t="s">
        <v>34</v>
      </c>
      <c r="B41" s="12" t="s">
        <v>33</v>
      </c>
      <c r="C41" s="12" t="s">
        <v>31</v>
      </c>
    </row>
    <row r="42" spans="1:6" x14ac:dyDescent="0.3">
      <c r="A42" s="10" t="s">
        <v>87</v>
      </c>
      <c r="B42" s="1">
        <v>286</v>
      </c>
      <c r="C42" s="5">
        <v>0.64</v>
      </c>
    </row>
    <row r="43" spans="1:6" s="40" customFormat="1" x14ac:dyDescent="0.3">
      <c r="A43" s="10" t="s">
        <v>88</v>
      </c>
      <c r="B43" s="1">
        <v>31</v>
      </c>
      <c r="C43" s="5">
        <v>0.61299999999999999</v>
      </c>
      <c r="D43" s="9"/>
      <c r="E43" s="9"/>
      <c r="F43" s="9"/>
    </row>
    <row r="46" spans="1:6" x14ac:dyDescent="0.3">
      <c r="A46" s="40" t="s">
        <v>109</v>
      </c>
    </row>
  </sheetData>
  <pageMargins left="0.7" right="0.45" top="0.75" bottom="0.75" header="0.3" footer="0.3"/>
  <pageSetup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10" zoomScaleNormal="100" workbookViewId="0">
      <selection activeCell="H36" sqref="H36"/>
    </sheetView>
  </sheetViews>
  <sheetFormatPr defaultRowHeight="14.4" x14ac:dyDescent="0.3"/>
  <cols>
    <col min="1" max="2" width="12.88671875" customWidth="1"/>
    <col min="3" max="3" width="17" customWidth="1"/>
    <col min="4" max="4" width="15.6640625" customWidth="1"/>
  </cols>
  <sheetData>
    <row r="1" spans="1:5" ht="15" x14ac:dyDescent="0.25">
      <c r="A1" s="22" t="s">
        <v>75</v>
      </c>
    </row>
    <row r="2" spans="1:5" ht="15.75" x14ac:dyDescent="0.25">
      <c r="A2" s="4" t="s">
        <v>68</v>
      </c>
    </row>
    <row r="3" spans="1:5" ht="15.75" x14ac:dyDescent="0.25">
      <c r="A3" s="4" t="s">
        <v>86</v>
      </c>
    </row>
    <row r="4" spans="1:5" s="36" customFormat="1" ht="15.75" x14ac:dyDescent="0.25">
      <c r="A4" s="37" t="s">
        <v>107</v>
      </c>
    </row>
    <row r="5" spans="1:5" s="40" customFormat="1" ht="15.75" x14ac:dyDescent="0.25">
      <c r="A5" s="37" t="s">
        <v>125</v>
      </c>
    </row>
    <row r="7" spans="1:5" ht="15.75" x14ac:dyDescent="0.25">
      <c r="A7" s="11"/>
      <c r="B7" s="12" t="s">
        <v>33</v>
      </c>
      <c r="C7" s="12" t="s">
        <v>95</v>
      </c>
    </row>
    <row r="8" spans="1:5" ht="15" x14ac:dyDescent="0.25">
      <c r="A8" s="10" t="s">
        <v>73</v>
      </c>
      <c r="B8" s="1">
        <v>287</v>
      </c>
      <c r="C8" s="5">
        <v>0.53300000000000003</v>
      </c>
    </row>
    <row r="10" spans="1:5" ht="15" x14ac:dyDescent="0.25">
      <c r="A10" s="35"/>
      <c r="B10" s="50" t="s">
        <v>94</v>
      </c>
      <c r="C10" s="51"/>
      <c r="D10" s="52"/>
    </row>
    <row r="11" spans="1:5" ht="15.75" x14ac:dyDescent="0.25">
      <c r="A11" s="38" t="s">
        <v>106</v>
      </c>
      <c r="B11" s="12" t="s">
        <v>33</v>
      </c>
      <c r="C11" s="12" t="s">
        <v>116</v>
      </c>
      <c r="D11" s="12" t="s">
        <v>95</v>
      </c>
      <c r="E11" s="9"/>
    </row>
    <row r="12" spans="1:5" ht="15" x14ac:dyDescent="0.25">
      <c r="A12" s="10" t="s">
        <v>89</v>
      </c>
      <c r="B12" s="1">
        <v>67</v>
      </c>
      <c r="C12" s="26">
        <v>47</v>
      </c>
      <c r="D12" s="5">
        <v>0.70099999999999996</v>
      </c>
      <c r="E12" s="9"/>
    </row>
    <row r="13" spans="1:5" ht="15" x14ac:dyDescent="0.25">
      <c r="A13" s="10" t="s">
        <v>92</v>
      </c>
      <c r="B13" s="1">
        <v>43</v>
      </c>
      <c r="C13" s="26">
        <v>22</v>
      </c>
      <c r="D13" s="5">
        <v>0.51200000000000001</v>
      </c>
      <c r="E13" s="9"/>
    </row>
    <row r="14" spans="1:5" ht="15" x14ac:dyDescent="0.25">
      <c r="A14" s="10" t="s">
        <v>90</v>
      </c>
      <c r="B14" s="1">
        <v>59</v>
      </c>
      <c r="C14" s="26">
        <v>33</v>
      </c>
      <c r="D14" s="5">
        <v>0.55900000000000005</v>
      </c>
      <c r="E14" s="9"/>
    </row>
    <row r="15" spans="1:5" ht="15" x14ac:dyDescent="0.25">
      <c r="A15" s="10" t="s">
        <v>93</v>
      </c>
      <c r="B15" s="1">
        <v>63</v>
      </c>
      <c r="C15" s="26">
        <v>27</v>
      </c>
      <c r="D15" s="5">
        <v>0.42899999999999999</v>
      </c>
    </row>
    <row r="16" spans="1:5" ht="15" x14ac:dyDescent="0.25">
      <c r="A16" s="10" t="s">
        <v>91</v>
      </c>
      <c r="B16" s="1">
        <v>55</v>
      </c>
      <c r="C16" s="26">
        <v>24</v>
      </c>
      <c r="D16" s="5">
        <v>0.436</v>
      </c>
    </row>
    <row r="17" spans="1:11" ht="15" x14ac:dyDescent="0.25">
      <c r="B17" s="17"/>
      <c r="K17" t="s">
        <v>122</v>
      </c>
    </row>
    <row r="18" spans="1:11" ht="15" x14ac:dyDescent="0.25">
      <c r="K18" t="s">
        <v>69</v>
      </c>
    </row>
    <row r="19" spans="1:11" ht="15" x14ac:dyDescent="0.25">
      <c r="A19" s="13" t="s">
        <v>54</v>
      </c>
      <c r="B19" s="9"/>
      <c r="C19" s="9"/>
    </row>
    <row r="20" spans="1:11" ht="15" x14ac:dyDescent="0.25">
      <c r="A20" t="s">
        <v>55</v>
      </c>
      <c r="B20" s="9"/>
      <c r="C20" s="9"/>
    </row>
    <row r="21" spans="1:11" ht="15" x14ac:dyDescent="0.25">
      <c r="A21" t="s">
        <v>124</v>
      </c>
      <c r="B21" s="9"/>
      <c r="C21" s="9"/>
    </row>
    <row r="22" spans="1:11" ht="15" x14ac:dyDescent="0.25">
      <c r="A22" t="s">
        <v>57</v>
      </c>
      <c r="B22" s="9"/>
      <c r="C22" s="9"/>
    </row>
    <row r="24" spans="1:11" ht="15" x14ac:dyDescent="0.25">
      <c r="A24" t="s">
        <v>155</v>
      </c>
    </row>
    <row r="25" spans="1:11" ht="15" x14ac:dyDescent="0.25">
      <c r="A25" t="s">
        <v>66</v>
      </c>
    </row>
    <row r="26" spans="1:11" ht="15" x14ac:dyDescent="0.25">
      <c r="A26" t="s">
        <v>104</v>
      </c>
    </row>
    <row r="27" spans="1:11" ht="15" x14ac:dyDescent="0.25">
      <c r="A27" t="s">
        <v>77</v>
      </c>
    </row>
    <row r="28" spans="1:11" ht="15" x14ac:dyDescent="0.25">
      <c r="A28" t="s">
        <v>60</v>
      </c>
    </row>
    <row r="29" spans="1:11" ht="15" x14ac:dyDescent="0.25">
      <c r="A29" t="s">
        <v>78</v>
      </c>
    </row>
    <row r="30" spans="1:11" ht="15" x14ac:dyDescent="0.25">
      <c r="A30" t="s">
        <v>63</v>
      </c>
    </row>
    <row r="32" spans="1:11" ht="15" x14ac:dyDescent="0.25">
      <c r="A32" t="s">
        <v>128</v>
      </c>
    </row>
    <row r="34" spans="1:1" ht="15" x14ac:dyDescent="0.25">
      <c r="A34" t="s">
        <v>65</v>
      </c>
    </row>
    <row r="37" spans="1:1" ht="15" x14ac:dyDescent="0.25">
      <c r="A37" s="40" t="s">
        <v>156</v>
      </c>
    </row>
    <row r="38" spans="1:1" x14ac:dyDescent="0.3">
      <c r="A38" s="40" t="s">
        <v>157</v>
      </c>
    </row>
    <row r="39" spans="1:1" x14ac:dyDescent="0.3">
      <c r="A39" s="40" t="s">
        <v>158</v>
      </c>
    </row>
    <row r="40" spans="1:1" x14ac:dyDescent="0.3">
      <c r="A40" s="40" t="s">
        <v>159</v>
      </c>
    </row>
    <row r="41" spans="1:1" x14ac:dyDescent="0.3">
      <c r="A41" s="40" t="s">
        <v>60</v>
      </c>
    </row>
    <row r="42" spans="1:1" x14ac:dyDescent="0.3">
      <c r="A42" s="40" t="s">
        <v>78</v>
      </c>
    </row>
    <row r="43" spans="1:1" x14ac:dyDescent="0.3">
      <c r="A43" s="40" t="s">
        <v>63</v>
      </c>
    </row>
  </sheetData>
  <mergeCells count="1">
    <mergeCell ref="B10:D10"/>
  </mergeCells>
  <pageMargins left="0.7" right="0.7" top="0.75" bottom="0.75" header="0.3" footer="0.3"/>
  <pageSetup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opLeftCell="A22" zoomScaleNormal="100" workbookViewId="0">
      <selection activeCell="G56" sqref="G56"/>
    </sheetView>
  </sheetViews>
  <sheetFormatPr defaultRowHeight="14.4" x14ac:dyDescent="0.3"/>
  <cols>
    <col min="1" max="1" width="18.33203125" customWidth="1"/>
    <col min="2" max="2" width="12.109375" customWidth="1"/>
    <col min="3" max="3" width="16.6640625" customWidth="1"/>
    <col min="4" max="4" width="12.6640625" customWidth="1"/>
  </cols>
  <sheetData>
    <row r="1" spans="1:4" ht="15" x14ac:dyDescent="0.25">
      <c r="A1" s="22" t="s">
        <v>76</v>
      </c>
    </row>
    <row r="2" spans="1:4" ht="15.75" x14ac:dyDescent="0.25">
      <c r="A2" s="4" t="s">
        <v>102</v>
      </c>
    </row>
    <row r="3" spans="1:4" ht="15.75" x14ac:dyDescent="0.25">
      <c r="A3" s="4" t="s">
        <v>99</v>
      </c>
    </row>
    <row r="4" spans="1:4" s="36" customFormat="1" ht="15.75" x14ac:dyDescent="0.25">
      <c r="A4" s="37" t="s">
        <v>107</v>
      </c>
    </row>
    <row r="6" spans="1:4" ht="15.75" x14ac:dyDescent="0.25">
      <c r="A6" s="11"/>
      <c r="B6" s="12" t="s">
        <v>33</v>
      </c>
      <c r="C6" s="12" t="s">
        <v>32</v>
      </c>
    </row>
    <row r="7" spans="1:4" ht="15" x14ac:dyDescent="0.25">
      <c r="A7" s="10" t="s">
        <v>74</v>
      </c>
      <c r="B7" s="1">
        <v>287</v>
      </c>
      <c r="C7" s="5">
        <v>0.33400000000000002</v>
      </c>
    </row>
    <row r="9" spans="1:4" ht="15" x14ac:dyDescent="0.25">
      <c r="A9" s="35"/>
      <c r="B9" s="50" t="s">
        <v>94</v>
      </c>
      <c r="C9" s="51"/>
      <c r="D9" s="52"/>
    </row>
    <row r="10" spans="1:4" ht="15" x14ac:dyDescent="0.25">
      <c r="A10" s="10" t="s">
        <v>106</v>
      </c>
      <c r="B10" s="3" t="s">
        <v>33</v>
      </c>
      <c r="C10" s="27" t="s">
        <v>33</v>
      </c>
      <c r="D10" s="3" t="s">
        <v>32</v>
      </c>
    </row>
    <row r="11" spans="1:4" ht="15" x14ac:dyDescent="0.25">
      <c r="A11" s="10" t="s">
        <v>89</v>
      </c>
      <c r="B11" s="1">
        <v>67</v>
      </c>
      <c r="C11" s="26">
        <v>40</v>
      </c>
      <c r="D11" s="5">
        <v>0.59699999999999998</v>
      </c>
    </row>
    <row r="12" spans="1:4" ht="15" x14ac:dyDescent="0.25">
      <c r="A12" s="10" t="s">
        <v>92</v>
      </c>
      <c r="B12" s="1">
        <v>43</v>
      </c>
      <c r="C12" s="26">
        <v>18</v>
      </c>
      <c r="D12" s="5">
        <v>0.41899999999999998</v>
      </c>
    </row>
    <row r="13" spans="1:4" ht="15" x14ac:dyDescent="0.25">
      <c r="A13" s="10" t="s">
        <v>90</v>
      </c>
      <c r="B13" s="1">
        <v>59</v>
      </c>
      <c r="C13" s="26">
        <v>27</v>
      </c>
      <c r="D13" s="5">
        <v>0.45800000000000002</v>
      </c>
    </row>
    <row r="14" spans="1:4" ht="15" x14ac:dyDescent="0.25">
      <c r="A14" s="10" t="s">
        <v>93</v>
      </c>
      <c r="B14" s="1">
        <v>63</v>
      </c>
      <c r="C14" s="26">
        <v>11</v>
      </c>
      <c r="D14" s="5" t="s">
        <v>100</v>
      </c>
    </row>
    <row r="15" spans="1:4" ht="15" x14ac:dyDescent="0.25">
      <c r="A15" s="10" t="s">
        <v>91</v>
      </c>
      <c r="B15" s="1">
        <v>55</v>
      </c>
      <c r="C15" s="26" t="s">
        <v>96</v>
      </c>
      <c r="D15" s="5" t="s">
        <v>96</v>
      </c>
    </row>
    <row r="16" spans="1:4" s="40" customFormat="1" ht="15" x14ac:dyDescent="0.25">
      <c r="A16" s="42"/>
      <c r="B16" s="43"/>
      <c r="C16" s="43"/>
      <c r="D16" s="44"/>
    </row>
    <row r="17" spans="1:4" s="40" customFormat="1" ht="15" x14ac:dyDescent="0.25">
      <c r="A17" s="38" t="s">
        <v>134</v>
      </c>
      <c r="B17" s="26">
        <f>SUM(B11:B13)</f>
        <v>169</v>
      </c>
      <c r="C17" s="26">
        <f>SUM(C11:C13)</f>
        <v>85</v>
      </c>
      <c r="D17" s="45">
        <f>C17/B17</f>
        <v>0.50295857988165682</v>
      </c>
    </row>
    <row r="19" spans="1:4" s="40" customFormat="1" ht="15" x14ac:dyDescent="0.25">
      <c r="A19" s="35"/>
      <c r="B19" s="50" t="s">
        <v>94</v>
      </c>
      <c r="C19" s="51"/>
      <c r="D19" s="52"/>
    </row>
    <row r="20" spans="1:4" ht="15" x14ac:dyDescent="0.25">
      <c r="A20" s="38" t="s">
        <v>106</v>
      </c>
      <c r="B20" s="27" t="s">
        <v>97</v>
      </c>
      <c r="C20" s="27" t="s">
        <v>117</v>
      </c>
      <c r="D20" s="27" t="s">
        <v>32</v>
      </c>
    </row>
    <row r="21" spans="1:4" ht="15" x14ac:dyDescent="0.25">
      <c r="A21" s="29" t="s">
        <v>89</v>
      </c>
      <c r="B21" s="26">
        <v>47</v>
      </c>
      <c r="C21" s="26">
        <v>40</v>
      </c>
      <c r="D21" s="28">
        <v>0.85099999999999998</v>
      </c>
    </row>
    <row r="22" spans="1:4" ht="15" x14ac:dyDescent="0.25">
      <c r="A22" s="29" t="s">
        <v>92</v>
      </c>
      <c r="B22" s="26">
        <v>22</v>
      </c>
      <c r="C22" s="26">
        <v>18</v>
      </c>
      <c r="D22" s="28">
        <v>0.81799999999999995</v>
      </c>
    </row>
    <row r="23" spans="1:4" ht="15" x14ac:dyDescent="0.25">
      <c r="A23" s="29" t="s">
        <v>90</v>
      </c>
      <c r="B23" s="26">
        <v>33</v>
      </c>
      <c r="C23" s="26">
        <v>27</v>
      </c>
      <c r="D23" s="28">
        <v>0.81799999999999995</v>
      </c>
    </row>
    <row r="24" spans="1:4" ht="15" x14ac:dyDescent="0.25">
      <c r="A24" s="29" t="s">
        <v>93</v>
      </c>
      <c r="B24" s="26">
        <v>27</v>
      </c>
      <c r="C24" s="26">
        <v>11</v>
      </c>
      <c r="D24" s="28" t="s">
        <v>101</v>
      </c>
    </row>
    <row r="25" spans="1:4" ht="15" x14ac:dyDescent="0.25">
      <c r="A25" s="29" t="s">
        <v>91</v>
      </c>
      <c r="B25" s="26">
        <v>24</v>
      </c>
      <c r="C25" s="26" t="s">
        <v>96</v>
      </c>
      <c r="D25" s="33" t="s">
        <v>96</v>
      </c>
    </row>
    <row r="26" spans="1:4" s="40" customFormat="1" ht="15" x14ac:dyDescent="0.25">
      <c r="A26" s="42"/>
      <c r="B26" s="43"/>
      <c r="C26" s="43"/>
      <c r="D26" s="44"/>
    </row>
    <row r="27" spans="1:4" s="40" customFormat="1" ht="15" x14ac:dyDescent="0.25">
      <c r="A27" s="38" t="s">
        <v>134</v>
      </c>
      <c r="B27" s="26">
        <f>SUM(B21:B23)</f>
        <v>102</v>
      </c>
      <c r="C27" s="26">
        <f>SUM(C21:C23)</f>
        <v>85</v>
      </c>
      <c r="D27" s="45">
        <f>C27/B27</f>
        <v>0.83333333333333337</v>
      </c>
    </row>
    <row r="28" spans="1:4" ht="15" x14ac:dyDescent="0.25">
      <c r="A28" s="30"/>
      <c r="B28" s="31"/>
      <c r="C28" s="32"/>
    </row>
    <row r="29" spans="1:4" ht="15" x14ac:dyDescent="0.25">
      <c r="A29" s="34" t="s">
        <v>98</v>
      </c>
      <c r="B29" s="25"/>
      <c r="C29" s="25"/>
    </row>
    <row r="31" spans="1:4" ht="15" x14ac:dyDescent="0.25">
      <c r="A31" s="13" t="s">
        <v>54</v>
      </c>
    </row>
    <row r="32" spans="1:4" ht="15" x14ac:dyDescent="0.25">
      <c r="A32" t="s">
        <v>55</v>
      </c>
    </row>
    <row r="33" spans="1:1" ht="15" x14ac:dyDescent="0.25">
      <c r="A33" t="s">
        <v>123</v>
      </c>
    </row>
    <row r="34" spans="1:1" ht="15" x14ac:dyDescent="0.25">
      <c r="A34" t="s">
        <v>57</v>
      </c>
    </row>
    <row r="36" spans="1:1" ht="15" x14ac:dyDescent="0.25">
      <c r="A36" t="s">
        <v>162</v>
      </c>
    </row>
    <row r="37" spans="1:1" ht="15" x14ac:dyDescent="0.25">
      <c r="A37" t="s">
        <v>59</v>
      </c>
    </row>
    <row r="38" spans="1:1" ht="15" x14ac:dyDescent="0.25">
      <c r="A38" t="s">
        <v>103</v>
      </c>
    </row>
    <row r="39" spans="1:1" ht="15" x14ac:dyDescent="0.25">
      <c r="A39" t="s">
        <v>78</v>
      </c>
    </row>
    <row r="40" spans="1:1" ht="15" x14ac:dyDescent="0.25">
      <c r="A40" t="s">
        <v>165</v>
      </c>
    </row>
    <row r="42" spans="1:1" ht="15" x14ac:dyDescent="0.25">
      <c r="A42" t="s">
        <v>128</v>
      </c>
    </row>
    <row r="44" spans="1:1" ht="15" x14ac:dyDescent="0.25">
      <c r="A44" t="s">
        <v>65</v>
      </c>
    </row>
    <row r="46" spans="1:1" ht="15" x14ac:dyDescent="0.25">
      <c r="A46" s="40" t="s">
        <v>145</v>
      </c>
    </row>
    <row r="47" spans="1:1" ht="15" x14ac:dyDescent="0.25">
      <c r="A47" s="40" t="s">
        <v>59</v>
      </c>
    </row>
    <row r="48" spans="1:1" ht="15" x14ac:dyDescent="0.25">
      <c r="A48" s="40" t="s">
        <v>103</v>
      </c>
    </row>
    <row r="49" spans="1:1" ht="15" x14ac:dyDescent="0.25">
      <c r="A49" s="40" t="s">
        <v>78</v>
      </c>
    </row>
    <row r="50" spans="1:1" x14ac:dyDescent="0.3">
      <c r="A50" s="40" t="s">
        <v>160</v>
      </c>
    </row>
    <row r="51" spans="1:1" x14ac:dyDescent="0.3">
      <c r="A51" s="40" t="s">
        <v>161</v>
      </c>
    </row>
    <row r="54" spans="1:1" x14ac:dyDescent="0.3">
      <c r="A54" t="s">
        <v>166</v>
      </c>
    </row>
  </sheetData>
  <mergeCells count="2">
    <mergeCell ref="B9:D9"/>
    <mergeCell ref="B19:D19"/>
  </mergeCells>
  <pageMargins left="0.7" right="0.7" top="0.25" bottom="0.25" header="0.05" footer="0.05"/>
  <pageSetup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7"/>
  <sheetViews>
    <sheetView topLeftCell="G1" workbookViewId="0">
      <selection activeCell="M31" sqref="M31"/>
    </sheetView>
  </sheetViews>
  <sheetFormatPr defaultRowHeight="14.4" x14ac:dyDescent="0.3"/>
  <cols>
    <col min="1" max="1" width="19.5546875" customWidth="1"/>
    <col min="2" max="5" width="13.5546875" customWidth="1"/>
    <col min="7" max="7" width="18.6640625" customWidth="1"/>
    <col min="8" max="10" width="14.33203125" customWidth="1"/>
    <col min="11" max="11" width="13.5546875" customWidth="1"/>
    <col min="12" max="12" width="13.5546875" style="46" customWidth="1"/>
    <col min="14" max="14" width="19.5546875" style="40" customWidth="1"/>
    <col min="15" max="18" width="13.5546875" style="40" customWidth="1"/>
    <col min="19" max="19" width="9.109375" style="40"/>
    <col min="20" max="20" width="18.6640625" style="40" customWidth="1"/>
    <col min="21" max="23" width="14.33203125" style="40" customWidth="1"/>
    <col min="24" max="24" width="13.5546875" style="40" customWidth="1"/>
    <col min="25" max="25" width="9.109375" style="40"/>
  </cols>
  <sheetData>
    <row r="1" spans="1:24" ht="15.75" x14ac:dyDescent="0.25">
      <c r="A1" s="4" t="s">
        <v>41</v>
      </c>
      <c r="N1" s="37" t="s">
        <v>114</v>
      </c>
    </row>
    <row r="2" spans="1:24" ht="15" x14ac:dyDescent="0.25">
      <c r="A2" t="s">
        <v>113</v>
      </c>
      <c r="N2" s="40" t="s">
        <v>68</v>
      </c>
    </row>
    <row r="3" spans="1:24" ht="15" x14ac:dyDescent="0.25">
      <c r="A3" t="s">
        <v>112</v>
      </c>
      <c r="N3" s="40" t="s">
        <v>115</v>
      </c>
    </row>
    <row r="4" spans="1:24" ht="15.75" x14ac:dyDescent="0.25">
      <c r="A4" s="8"/>
      <c r="G4" s="8"/>
      <c r="N4" s="8"/>
      <c r="T4" s="8"/>
    </row>
    <row r="6" spans="1:24" ht="15.75" x14ac:dyDescent="0.25">
      <c r="A6" s="2"/>
      <c r="B6" s="53" t="s">
        <v>4</v>
      </c>
      <c r="C6" s="54"/>
      <c r="D6" s="55"/>
      <c r="E6" s="2"/>
      <c r="G6" s="2"/>
      <c r="H6" s="53" t="s">
        <v>4</v>
      </c>
      <c r="I6" s="54"/>
      <c r="J6" s="55"/>
      <c r="K6" s="2"/>
      <c r="L6" s="47"/>
      <c r="N6" s="2"/>
      <c r="O6" s="53" t="s">
        <v>4</v>
      </c>
      <c r="P6" s="54"/>
      <c r="Q6" s="55"/>
      <c r="R6" s="2"/>
      <c r="T6" s="2"/>
      <c r="U6" s="53" t="s">
        <v>4</v>
      </c>
      <c r="V6" s="54"/>
      <c r="W6" s="55"/>
      <c r="X6" s="2"/>
    </row>
    <row r="7" spans="1:24" ht="15.75" x14ac:dyDescent="0.25">
      <c r="A7" s="20" t="s">
        <v>27</v>
      </c>
      <c r="B7" s="3" t="s">
        <v>5</v>
      </c>
      <c r="C7" s="3" t="s">
        <v>6</v>
      </c>
      <c r="D7" s="3" t="s">
        <v>3</v>
      </c>
      <c r="E7" s="3" t="s">
        <v>7</v>
      </c>
      <c r="G7" s="20" t="s">
        <v>28</v>
      </c>
      <c r="H7" s="3" t="s">
        <v>5</v>
      </c>
      <c r="I7" s="3" t="s">
        <v>6</v>
      </c>
      <c r="J7" s="3" t="s">
        <v>3</v>
      </c>
      <c r="K7" s="3" t="s">
        <v>7</v>
      </c>
      <c r="L7" s="48"/>
      <c r="N7" s="20" t="s">
        <v>27</v>
      </c>
      <c r="O7" s="27" t="s">
        <v>5</v>
      </c>
      <c r="P7" s="27" t="s">
        <v>6</v>
      </c>
      <c r="Q7" s="27" t="s">
        <v>3</v>
      </c>
      <c r="R7" s="27" t="s">
        <v>7</v>
      </c>
      <c r="T7" s="20" t="s">
        <v>28</v>
      </c>
      <c r="U7" s="27" t="s">
        <v>5</v>
      </c>
      <c r="V7" s="27" t="s">
        <v>6</v>
      </c>
      <c r="W7" s="27" t="s">
        <v>3</v>
      </c>
      <c r="X7" s="27" t="s">
        <v>7</v>
      </c>
    </row>
    <row r="8" spans="1:24" ht="15" x14ac:dyDescent="0.25">
      <c r="A8" s="6" t="s">
        <v>40</v>
      </c>
      <c r="B8" s="1">
        <v>27</v>
      </c>
      <c r="C8" s="1">
        <v>39</v>
      </c>
      <c r="D8" s="1">
        <v>11</v>
      </c>
      <c r="E8" s="1">
        <f>SUM(B8:D8)</f>
        <v>77</v>
      </c>
      <c r="G8" s="6" t="s">
        <v>40</v>
      </c>
      <c r="H8" s="5">
        <f>B8/$E$8</f>
        <v>0.35064935064935066</v>
      </c>
      <c r="I8" s="5">
        <f t="shared" ref="I8:J8" si="0">C8/$E$8</f>
        <v>0.50649350649350644</v>
      </c>
      <c r="J8" s="5">
        <f t="shared" si="0"/>
        <v>0.14285714285714285</v>
      </c>
      <c r="K8" s="7">
        <f>E8/$E$12</f>
        <v>0.16885964912280702</v>
      </c>
      <c r="L8" s="49"/>
      <c r="N8" s="6" t="s">
        <v>40</v>
      </c>
      <c r="O8" s="26">
        <v>19</v>
      </c>
      <c r="P8" s="26">
        <v>15</v>
      </c>
      <c r="Q8" s="26">
        <v>10</v>
      </c>
      <c r="R8" s="26">
        <f>SUM(O8:Q8)</f>
        <v>44</v>
      </c>
      <c r="T8" s="6" t="s">
        <v>40</v>
      </c>
      <c r="U8" s="28">
        <f>O8/$R8</f>
        <v>0.43181818181818182</v>
      </c>
      <c r="V8" s="28">
        <f>P8/$R8</f>
        <v>0.34090909090909088</v>
      </c>
      <c r="W8" s="28">
        <f>Q8/$R8</f>
        <v>0.22727272727272727</v>
      </c>
      <c r="X8" s="7">
        <f>R8/$R$12</f>
        <v>0.15331010452961671</v>
      </c>
    </row>
    <row r="9" spans="1:24" ht="15" x14ac:dyDescent="0.25">
      <c r="A9" s="6" t="s">
        <v>37</v>
      </c>
      <c r="B9" s="1">
        <v>62</v>
      </c>
      <c r="C9" s="1">
        <v>53</v>
      </c>
      <c r="D9" s="1">
        <v>4</v>
      </c>
      <c r="E9" s="26">
        <f t="shared" ref="E9:E11" si="1">SUM(B9:D9)</f>
        <v>119</v>
      </c>
      <c r="G9" s="6" t="s">
        <v>37</v>
      </c>
      <c r="H9" s="5">
        <f>B9/$E$9</f>
        <v>0.52100840336134457</v>
      </c>
      <c r="I9" s="5">
        <f t="shared" ref="I9:J9" si="2">C9/$E$9</f>
        <v>0.44537815126050423</v>
      </c>
      <c r="J9" s="5">
        <f t="shared" si="2"/>
        <v>3.3613445378151259E-2</v>
      </c>
      <c r="K9" s="7">
        <f t="shared" ref="K9:K11" si="3">E9/$E$12</f>
        <v>0.26096491228070173</v>
      </c>
      <c r="L9" s="49"/>
      <c r="N9" s="6" t="s">
        <v>37</v>
      </c>
      <c r="O9" s="26">
        <v>45</v>
      </c>
      <c r="P9" s="26">
        <v>36</v>
      </c>
      <c r="Q9" s="26">
        <v>3</v>
      </c>
      <c r="R9" s="26">
        <f t="shared" ref="R9:R11" si="4">SUM(O9:Q9)</f>
        <v>84</v>
      </c>
      <c r="T9" s="6" t="s">
        <v>37</v>
      </c>
      <c r="U9" s="28">
        <f t="shared" ref="U9:U11" si="5">O9/$R9</f>
        <v>0.5357142857142857</v>
      </c>
      <c r="V9" s="28">
        <f t="shared" ref="V9:V11" si="6">P9/$R9</f>
        <v>0.42857142857142855</v>
      </c>
      <c r="W9" s="28">
        <f t="shared" ref="W9:W11" si="7">Q9/$R9</f>
        <v>3.5714285714285712E-2</v>
      </c>
      <c r="X9" s="7">
        <f t="shared" ref="X9:X11" si="8">R9/$R$12</f>
        <v>0.29268292682926828</v>
      </c>
    </row>
    <row r="10" spans="1:24" ht="15" x14ac:dyDescent="0.25">
      <c r="A10" s="6" t="s">
        <v>38</v>
      </c>
      <c r="B10" s="1">
        <v>91</v>
      </c>
      <c r="C10" s="1">
        <v>53</v>
      </c>
      <c r="D10" s="1">
        <v>10</v>
      </c>
      <c r="E10" s="26">
        <f t="shared" si="1"/>
        <v>154</v>
      </c>
      <c r="G10" s="6" t="s">
        <v>38</v>
      </c>
      <c r="H10" s="5">
        <f>B10/$E$10</f>
        <v>0.59090909090909094</v>
      </c>
      <c r="I10" s="5">
        <f t="shared" ref="I10:J10" si="9">C10/$E$10</f>
        <v>0.34415584415584416</v>
      </c>
      <c r="J10" s="5">
        <f t="shared" si="9"/>
        <v>6.4935064935064929E-2</v>
      </c>
      <c r="K10" s="7">
        <f t="shared" si="3"/>
        <v>0.33771929824561403</v>
      </c>
      <c r="L10" s="49"/>
      <c r="N10" s="6" t="s">
        <v>38</v>
      </c>
      <c r="O10" s="26">
        <v>54</v>
      </c>
      <c r="P10" s="26">
        <v>37</v>
      </c>
      <c r="Q10" s="26">
        <v>8</v>
      </c>
      <c r="R10" s="26">
        <f t="shared" si="4"/>
        <v>99</v>
      </c>
      <c r="T10" s="6" t="s">
        <v>38</v>
      </c>
      <c r="U10" s="28">
        <f t="shared" si="5"/>
        <v>0.54545454545454541</v>
      </c>
      <c r="V10" s="28">
        <f t="shared" si="6"/>
        <v>0.37373737373737376</v>
      </c>
      <c r="W10" s="28">
        <f t="shared" si="7"/>
        <v>8.0808080808080815E-2</v>
      </c>
      <c r="X10" s="7">
        <f t="shared" si="8"/>
        <v>0.34494773519163763</v>
      </c>
    </row>
    <row r="11" spans="1:24" ht="15" x14ac:dyDescent="0.25">
      <c r="A11" s="6" t="s">
        <v>39</v>
      </c>
      <c r="B11" s="1">
        <v>66</v>
      </c>
      <c r="C11" s="1">
        <v>28</v>
      </c>
      <c r="D11" s="1">
        <v>12</v>
      </c>
      <c r="E11" s="26">
        <f t="shared" si="1"/>
        <v>106</v>
      </c>
      <c r="G11" s="6" t="s">
        <v>39</v>
      </c>
      <c r="H11" s="5">
        <f>B11/$E$11</f>
        <v>0.62264150943396224</v>
      </c>
      <c r="I11" s="5">
        <f t="shared" ref="I11:J11" si="10">C11/$E$11</f>
        <v>0.26415094339622641</v>
      </c>
      <c r="J11" s="5">
        <f t="shared" si="10"/>
        <v>0.11320754716981132</v>
      </c>
      <c r="K11" s="7">
        <f t="shared" si="3"/>
        <v>0.23245614035087719</v>
      </c>
      <c r="L11" s="49"/>
      <c r="N11" s="6" t="s">
        <v>39</v>
      </c>
      <c r="O11" s="26">
        <v>33</v>
      </c>
      <c r="P11" s="26">
        <v>21</v>
      </c>
      <c r="Q11" s="26">
        <v>6</v>
      </c>
      <c r="R11" s="26">
        <f t="shared" si="4"/>
        <v>60</v>
      </c>
      <c r="T11" s="6" t="s">
        <v>39</v>
      </c>
      <c r="U11" s="28">
        <f t="shared" si="5"/>
        <v>0.55000000000000004</v>
      </c>
      <c r="V11" s="28">
        <f t="shared" si="6"/>
        <v>0.35</v>
      </c>
      <c r="W11" s="28">
        <f t="shared" si="7"/>
        <v>0.1</v>
      </c>
      <c r="X11" s="7">
        <f t="shared" si="8"/>
        <v>0.20905923344947736</v>
      </c>
    </row>
    <row r="12" spans="1:24" ht="15" x14ac:dyDescent="0.25">
      <c r="A12" s="6" t="s">
        <v>7</v>
      </c>
      <c r="B12" s="1">
        <f>SUM(B8:B11)</f>
        <v>246</v>
      </c>
      <c r="C12" s="1">
        <f t="shared" ref="C12:E12" si="11">SUM(C8:C11)</f>
        <v>173</v>
      </c>
      <c r="D12" s="1">
        <f t="shared" si="11"/>
        <v>37</v>
      </c>
      <c r="E12" s="1">
        <f t="shared" si="11"/>
        <v>456</v>
      </c>
      <c r="G12" s="6" t="s">
        <v>7</v>
      </c>
      <c r="H12" s="5">
        <f>B12/$E$12</f>
        <v>0.53947368421052633</v>
      </c>
      <c r="I12" s="28">
        <f t="shared" ref="I12:J12" si="12">C12/$E$12</f>
        <v>0.37938596491228072</v>
      </c>
      <c r="J12" s="28">
        <f t="shared" si="12"/>
        <v>8.1140350877192985E-2</v>
      </c>
      <c r="K12" s="7">
        <f>SUM(K8:K11)</f>
        <v>1</v>
      </c>
      <c r="L12" s="49"/>
      <c r="N12" s="6" t="s">
        <v>7</v>
      </c>
      <c r="O12" s="26">
        <f>SUM(O8:O11)</f>
        <v>151</v>
      </c>
      <c r="P12" s="26">
        <f t="shared" ref="P12:R12" si="13">SUM(P8:P11)</f>
        <v>109</v>
      </c>
      <c r="Q12" s="26">
        <f t="shared" si="13"/>
        <v>27</v>
      </c>
      <c r="R12" s="26">
        <f t="shared" si="13"/>
        <v>287</v>
      </c>
      <c r="T12" s="6" t="s">
        <v>7</v>
      </c>
      <c r="U12" s="28">
        <f>O12/$R$12</f>
        <v>0.52613240418118468</v>
      </c>
      <c r="V12" s="28">
        <f t="shared" ref="V12" si="14">P12/$R$12</f>
        <v>0.37979094076655051</v>
      </c>
      <c r="W12" s="28">
        <f>Q12/$R$12</f>
        <v>9.4076655052264813E-2</v>
      </c>
      <c r="X12" s="7">
        <f>SUM(X8:X11)</f>
        <v>1</v>
      </c>
    </row>
    <row r="13" spans="1:24" ht="15" x14ac:dyDescent="0.25">
      <c r="A13" s="19"/>
      <c r="B13" s="14"/>
      <c r="C13" s="14"/>
      <c r="D13" s="14"/>
      <c r="E13" s="14"/>
      <c r="G13" s="19"/>
      <c r="H13" s="15"/>
      <c r="I13" s="15"/>
      <c r="J13" s="15"/>
      <c r="K13" s="18"/>
      <c r="L13" s="49"/>
      <c r="N13" s="19"/>
      <c r="O13" s="31"/>
      <c r="P13" s="31"/>
      <c r="Q13" s="31"/>
      <c r="R13" s="31"/>
      <c r="T13" s="19"/>
      <c r="U13" s="32"/>
      <c r="V13" s="32"/>
      <c r="W13" s="32"/>
      <c r="X13" s="18"/>
    </row>
    <row r="15" spans="1:24" ht="15.75" x14ac:dyDescent="0.25">
      <c r="A15" s="8"/>
      <c r="G15" s="8"/>
      <c r="N15" s="8"/>
      <c r="T15" s="8"/>
    </row>
    <row r="16" spans="1:24" ht="15.75" x14ac:dyDescent="0.25">
      <c r="A16" s="2"/>
      <c r="B16" s="53" t="s">
        <v>4</v>
      </c>
      <c r="C16" s="54"/>
      <c r="D16" s="55"/>
      <c r="E16" s="2"/>
      <c r="G16" s="2"/>
      <c r="H16" s="53" t="s">
        <v>4</v>
      </c>
      <c r="I16" s="54"/>
      <c r="J16" s="55"/>
      <c r="K16" s="2"/>
      <c r="L16" s="47"/>
      <c r="N16" s="2"/>
      <c r="O16" s="53" t="s">
        <v>4</v>
      </c>
      <c r="P16" s="54"/>
      <c r="Q16" s="55"/>
      <c r="R16" s="2"/>
      <c r="T16" s="2"/>
      <c r="U16" s="53" t="s">
        <v>4</v>
      </c>
      <c r="V16" s="54"/>
      <c r="W16" s="55"/>
      <c r="X16" s="2"/>
    </row>
    <row r="17" spans="1:24" ht="15.75" x14ac:dyDescent="0.25">
      <c r="A17" s="20" t="s">
        <v>10</v>
      </c>
      <c r="B17" s="3" t="s">
        <v>5</v>
      </c>
      <c r="C17" s="3" t="s">
        <v>6</v>
      </c>
      <c r="D17" s="3" t="s">
        <v>3</v>
      </c>
      <c r="E17" s="3" t="s">
        <v>7</v>
      </c>
      <c r="G17" s="20" t="s">
        <v>16</v>
      </c>
      <c r="H17" s="3" t="s">
        <v>5</v>
      </c>
      <c r="I17" s="3" t="s">
        <v>6</v>
      </c>
      <c r="J17" s="3" t="s">
        <v>3</v>
      </c>
      <c r="K17" s="3" t="s">
        <v>7</v>
      </c>
      <c r="L17" s="48"/>
      <c r="N17" s="20" t="s">
        <v>10</v>
      </c>
      <c r="O17" s="27" t="s">
        <v>5</v>
      </c>
      <c r="P17" s="27" t="s">
        <v>6</v>
      </c>
      <c r="Q17" s="27" t="s">
        <v>3</v>
      </c>
      <c r="R17" s="27" t="s">
        <v>7</v>
      </c>
      <c r="T17" s="20" t="s">
        <v>16</v>
      </c>
      <c r="U17" s="27" t="s">
        <v>5</v>
      </c>
      <c r="V17" s="27" t="s">
        <v>6</v>
      </c>
      <c r="W17" s="27" t="s">
        <v>3</v>
      </c>
      <c r="X17" s="27" t="s">
        <v>7</v>
      </c>
    </row>
    <row r="18" spans="1:24" ht="15" x14ac:dyDescent="0.25">
      <c r="A18" s="6" t="s">
        <v>11</v>
      </c>
      <c r="B18" s="1">
        <v>15</v>
      </c>
      <c r="C18" s="1">
        <v>6</v>
      </c>
      <c r="D18" s="1">
        <v>1</v>
      </c>
      <c r="E18" s="1">
        <f>SUM(B18:D18)</f>
        <v>22</v>
      </c>
      <c r="G18" s="6" t="s">
        <v>11</v>
      </c>
      <c r="H18" s="5">
        <f>B18/$E$18</f>
        <v>0.68181818181818177</v>
      </c>
      <c r="I18" s="5">
        <f>C18/$E$18</f>
        <v>0.27272727272727271</v>
      </c>
      <c r="J18" s="5">
        <f>D18/$E$18</f>
        <v>4.5454545454545456E-2</v>
      </c>
      <c r="K18" s="7">
        <f>E18/$E$23</f>
        <v>4.8245614035087717E-2</v>
      </c>
      <c r="L18" s="49"/>
      <c r="N18" s="6" t="s">
        <v>11</v>
      </c>
      <c r="O18" s="26">
        <v>8</v>
      </c>
      <c r="P18" s="26">
        <v>4</v>
      </c>
      <c r="Q18" s="26">
        <v>1</v>
      </c>
      <c r="R18" s="26">
        <f>SUM(O18:Q18)</f>
        <v>13</v>
      </c>
      <c r="T18" s="6" t="s">
        <v>11</v>
      </c>
      <c r="U18" s="28">
        <f>O18/$R18</f>
        <v>0.61538461538461542</v>
      </c>
      <c r="V18" s="28">
        <f t="shared" ref="V18:W23" si="15">P18/$R18</f>
        <v>0.30769230769230771</v>
      </c>
      <c r="W18" s="28">
        <f t="shared" si="15"/>
        <v>7.6923076923076927E-2</v>
      </c>
      <c r="X18" s="7">
        <f>R18/$R$23</f>
        <v>4.5296167247386762E-2</v>
      </c>
    </row>
    <row r="19" spans="1:24" ht="15" x14ac:dyDescent="0.25">
      <c r="A19" s="6" t="s">
        <v>12</v>
      </c>
      <c r="B19" s="1">
        <v>128</v>
      </c>
      <c r="C19" s="1">
        <v>112</v>
      </c>
      <c r="D19" s="1">
        <v>20</v>
      </c>
      <c r="E19" s="1">
        <f>SUM(B19:D19)</f>
        <v>260</v>
      </c>
      <c r="G19" s="6" t="s">
        <v>12</v>
      </c>
      <c r="H19" s="5">
        <f>B19/$E$19</f>
        <v>0.49230769230769234</v>
      </c>
      <c r="I19" s="5">
        <f>C19/$E$19</f>
        <v>0.43076923076923079</v>
      </c>
      <c r="J19" s="5">
        <f>D19/$E$19</f>
        <v>7.6923076923076927E-2</v>
      </c>
      <c r="K19" s="7">
        <f t="shared" ref="K19:K22" si="16">E19/$E$23</f>
        <v>0.57017543859649122</v>
      </c>
      <c r="L19" s="49"/>
      <c r="N19" s="6" t="s">
        <v>12</v>
      </c>
      <c r="O19" s="26">
        <v>73</v>
      </c>
      <c r="P19" s="26">
        <v>73</v>
      </c>
      <c r="Q19" s="26">
        <v>15</v>
      </c>
      <c r="R19" s="26">
        <f>SUM(O19:Q19)</f>
        <v>161</v>
      </c>
      <c r="T19" s="6" t="s">
        <v>12</v>
      </c>
      <c r="U19" s="28">
        <f t="shared" ref="U19:U22" si="17">O19/$R19</f>
        <v>0.453416149068323</v>
      </c>
      <c r="V19" s="28">
        <f t="shared" si="15"/>
        <v>0.453416149068323</v>
      </c>
      <c r="W19" s="28">
        <f t="shared" si="15"/>
        <v>9.3167701863354033E-2</v>
      </c>
      <c r="X19" s="7">
        <f t="shared" ref="X19:X22" si="18">R19/$R$23</f>
        <v>0.56097560975609762</v>
      </c>
    </row>
    <row r="20" spans="1:24" ht="15" x14ac:dyDescent="0.25">
      <c r="A20" s="6" t="s">
        <v>13</v>
      </c>
      <c r="B20" s="1">
        <v>26</v>
      </c>
      <c r="C20" s="1">
        <v>18</v>
      </c>
      <c r="D20" s="1">
        <v>6</v>
      </c>
      <c r="E20" s="1">
        <f>SUM(B20:D20)</f>
        <v>50</v>
      </c>
      <c r="G20" s="6" t="s">
        <v>13</v>
      </c>
      <c r="H20" s="5">
        <f>B20/$E$20</f>
        <v>0.52</v>
      </c>
      <c r="I20" s="5">
        <f>C20/$E$20</f>
        <v>0.36</v>
      </c>
      <c r="J20" s="5">
        <f>D20/$E$20</f>
        <v>0.12</v>
      </c>
      <c r="K20" s="7">
        <f t="shared" si="16"/>
        <v>0.10964912280701754</v>
      </c>
      <c r="L20" s="49"/>
      <c r="N20" s="6" t="s">
        <v>13</v>
      </c>
      <c r="O20" s="26">
        <v>16</v>
      </c>
      <c r="P20" s="26">
        <v>12</v>
      </c>
      <c r="Q20" s="26">
        <v>3</v>
      </c>
      <c r="R20" s="26">
        <f>SUM(O20:Q20)</f>
        <v>31</v>
      </c>
      <c r="T20" s="6" t="s">
        <v>13</v>
      </c>
      <c r="U20" s="28">
        <f t="shared" si="17"/>
        <v>0.5161290322580645</v>
      </c>
      <c r="V20" s="28">
        <f t="shared" si="15"/>
        <v>0.38709677419354838</v>
      </c>
      <c r="W20" s="28">
        <f t="shared" si="15"/>
        <v>9.6774193548387094E-2</v>
      </c>
      <c r="X20" s="7">
        <f t="shared" si="18"/>
        <v>0.10801393728222997</v>
      </c>
    </row>
    <row r="21" spans="1:24" ht="15" x14ac:dyDescent="0.25">
      <c r="A21" s="6" t="s">
        <v>14</v>
      </c>
      <c r="B21" s="1">
        <v>56</v>
      </c>
      <c r="C21" s="1">
        <v>17</v>
      </c>
      <c r="D21" s="1">
        <v>6</v>
      </c>
      <c r="E21" s="1">
        <f>SUM(B21:D21)</f>
        <v>79</v>
      </c>
      <c r="G21" s="6" t="s">
        <v>14</v>
      </c>
      <c r="H21" s="5">
        <f>B21/$E$21</f>
        <v>0.70886075949367089</v>
      </c>
      <c r="I21" s="5">
        <f>C21/$E$21</f>
        <v>0.21518987341772153</v>
      </c>
      <c r="J21" s="5">
        <f>D21/$E$21</f>
        <v>7.5949367088607597E-2</v>
      </c>
      <c r="K21" s="7">
        <f t="shared" si="16"/>
        <v>0.17324561403508773</v>
      </c>
      <c r="L21" s="49"/>
      <c r="N21" s="6" t="s">
        <v>14</v>
      </c>
      <c r="O21" s="26">
        <v>39</v>
      </c>
      <c r="P21" s="26">
        <v>12</v>
      </c>
      <c r="Q21" s="26">
        <v>5</v>
      </c>
      <c r="R21" s="26">
        <f>SUM(O21:Q21)</f>
        <v>56</v>
      </c>
      <c r="T21" s="6" t="s">
        <v>14</v>
      </c>
      <c r="U21" s="28">
        <f t="shared" si="17"/>
        <v>0.6964285714285714</v>
      </c>
      <c r="V21" s="28">
        <f t="shared" si="15"/>
        <v>0.21428571428571427</v>
      </c>
      <c r="W21" s="28">
        <f t="shared" si="15"/>
        <v>8.9285714285714288E-2</v>
      </c>
      <c r="X21" s="7">
        <f t="shared" si="18"/>
        <v>0.1951219512195122</v>
      </c>
    </row>
    <row r="22" spans="1:24" ht="15" x14ac:dyDescent="0.25">
      <c r="A22" s="6" t="s">
        <v>15</v>
      </c>
      <c r="B22" s="1">
        <v>21</v>
      </c>
      <c r="C22" s="1">
        <v>20</v>
      </c>
      <c r="D22" s="1">
        <v>4</v>
      </c>
      <c r="E22" s="1">
        <f>SUM(B22:D22)</f>
        <v>45</v>
      </c>
      <c r="G22" s="6" t="s">
        <v>15</v>
      </c>
      <c r="H22" s="5">
        <f>B22/$E$22</f>
        <v>0.46666666666666667</v>
      </c>
      <c r="I22" s="5">
        <f>C22/$E$22</f>
        <v>0.44444444444444442</v>
      </c>
      <c r="J22" s="5">
        <f>D22/$E$22</f>
        <v>8.8888888888888892E-2</v>
      </c>
      <c r="K22" s="7">
        <f t="shared" si="16"/>
        <v>9.8684210526315791E-2</v>
      </c>
      <c r="L22" s="49"/>
      <c r="N22" s="6" t="s">
        <v>15</v>
      </c>
      <c r="O22" s="26">
        <v>15</v>
      </c>
      <c r="P22" s="26">
        <v>8</v>
      </c>
      <c r="Q22" s="26">
        <v>3</v>
      </c>
      <c r="R22" s="26">
        <f>SUM(O22:Q22)</f>
        <v>26</v>
      </c>
      <c r="T22" s="6" t="s">
        <v>15</v>
      </c>
      <c r="U22" s="28">
        <f t="shared" si="17"/>
        <v>0.57692307692307687</v>
      </c>
      <c r="V22" s="28">
        <f t="shared" si="15"/>
        <v>0.30769230769230771</v>
      </c>
      <c r="W22" s="28">
        <f t="shared" si="15"/>
        <v>0.11538461538461539</v>
      </c>
      <c r="X22" s="7">
        <f t="shared" si="18"/>
        <v>9.0592334494773524E-2</v>
      </c>
    </row>
    <row r="23" spans="1:24" ht="15" x14ac:dyDescent="0.25">
      <c r="A23" s="6" t="s">
        <v>7</v>
      </c>
      <c r="B23" s="1">
        <f>SUM(B18:B22)</f>
        <v>246</v>
      </c>
      <c r="C23" s="1">
        <f>SUM(C18:C22)</f>
        <v>173</v>
      </c>
      <c r="D23" s="1">
        <f>SUM(D18:D22)</f>
        <v>37</v>
      </c>
      <c r="E23" s="1">
        <f>SUM(E18:E22)</f>
        <v>456</v>
      </c>
      <c r="G23" s="6" t="s">
        <v>7</v>
      </c>
      <c r="H23" s="5">
        <f>B23/$E$23</f>
        <v>0.53947368421052633</v>
      </c>
      <c r="I23" s="5">
        <f>C23/$E$23</f>
        <v>0.37938596491228072</v>
      </c>
      <c r="J23" s="5">
        <f>D23/$E$23</f>
        <v>8.1140350877192985E-2</v>
      </c>
      <c r="K23" s="7">
        <f>SUM(K18:K22)</f>
        <v>1</v>
      </c>
      <c r="L23" s="49"/>
      <c r="N23" s="6" t="s">
        <v>7</v>
      </c>
      <c r="O23" s="26">
        <f>SUM(O18:O22)</f>
        <v>151</v>
      </c>
      <c r="P23" s="26">
        <f>SUM(P18:P22)</f>
        <v>109</v>
      </c>
      <c r="Q23" s="26">
        <f>SUM(Q18:Q22)</f>
        <v>27</v>
      </c>
      <c r="R23" s="26">
        <f>SUM(R18:R22)</f>
        <v>287</v>
      </c>
      <c r="T23" s="6" t="s">
        <v>7</v>
      </c>
      <c r="U23" s="28">
        <f>O23/$R23</f>
        <v>0.52613240418118468</v>
      </c>
      <c r="V23" s="28">
        <f t="shared" si="15"/>
        <v>0.37979094076655051</v>
      </c>
      <c r="W23" s="28">
        <f t="shared" si="15"/>
        <v>9.4076655052264813E-2</v>
      </c>
      <c r="X23" s="7">
        <f>SUM(X18:X22)</f>
        <v>1</v>
      </c>
    </row>
    <row r="25" spans="1:24" ht="15.75" x14ac:dyDescent="0.25">
      <c r="A25" s="4"/>
      <c r="G25" s="4"/>
      <c r="N25" s="37"/>
      <c r="T25" s="37"/>
    </row>
    <row r="26" spans="1:24" ht="15.75" x14ac:dyDescent="0.25">
      <c r="A26" s="2"/>
      <c r="B26" s="53" t="s">
        <v>4</v>
      </c>
      <c r="C26" s="54"/>
      <c r="D26" s="55"/>
      <c r="E26" s="2"/>
      <c r="G26" s="2"/>
      <c r="H26" s="53" t="s">
        <v>4</v>
      </c>
      <c r="I26" s="54"/>
      <c r="J26" s="55"/>
      <c r="K26" s="2"/>
      <c r="L26" s="47"/>
      <c r="N26" s="2"/>
      <c r="O26" s="53" t="s">
        <v>4</v>
      </c>
      <c r="P26" s="54"/>
      <c r="Q26" s="55"/>
      <c r="R26" s="2"/>
      <c r="T26" s="2"/>
      <c r="U26" s="53" t="s">
        <v>4</v>
      </c>
      <c r="V26" s="54"/>
      <c r="W26" s="55"/>
      <c r="X26" s="2"/>
    </row>
    <row r="27" spans="1:24" ht="15.75" x14ac:dyDescent="0.25">
      <c r="A27" s="20" t="s">
        <v>8</v>
      </c>
      <c r="B27" s="3" t="s">
        <v>5</v>
      </c>
      <c r="C27" s="3" t="s">
        <v>6</v>
      </c>
      <c r="D27" s="3" t="s">
        <v>3</v>
      </c>
      <c r="E27" s="3" t="s">
        <v>7</v>
      </c>
      <c r="G27" s="11" t="s">
        <v>9</v>
      </c>
      <c r="H27" s="3" t="s">
        <v>5</v>
      </c>
      <c r="I27" s="3" t="s">
        <v>6</v>
      </c>
      <c r="J27" s="3" t="s">
        <v>3</v>
      </c>
      <c r="K27" s="3"/>
      <c r="L27" s="48"/>
      <c r="N27" s="20" t="s">
        <v>8</v>
      </c>
      <c r="O27" s="27" t="s">
        <v>5</v>
      </c>
      <c r="P27" s="27" t="s">
        <v>6</v>
      </c>
      <c r="Q27" s="27" t="s">
        <v>3</v>
      </c>
      <c r="R27" s="27" t="s">
        <v>7</v>
      </c>
      <c r="T27" s="11" t="s">
        <v>9</v>
      </c>
      <c r="U27" s="27" t="s">
        <v>5</v>
      </c>
      <c r="V27" s="27" t="s">
        <v>6</v>
      </c>
      <c r="W27" s="27" t="s">
        <v>3</v>
      </c>
      <c r="X27" s="27"/>
    </row>
    <row r="28" spans="1:24" ht="15" x14ac:dyDescent="0.25">
      <c r="A28" s="6" t="s">
        <v>1</v>
      </c>
      <c r="B28" s="1">
        <v>135</v>
      </c>
      <c r="C28" s="1">
        <v>99</v>
      </c>
      <c r="D28" s="1">
        <v>23</v>
      </c>
      <c r="E28" s="1">
        <f>SUM(B28:D28)</f>
        <v>257</v>
      </c>
      <c r="G28" s="6" t="s">
        <v>1</v>
      </c>
      <c r="H28" s="5">
        <f>B28/$E$28</f>
        <v>0.52529182879377434</v>
      </c>
      <c r="I28" s="5">
        <f>C28/$E$28</f>
        <v>0.38521400778210119</v>
      </c>
      <c r="J28" s="5">
        <f>D28/$E$28</f>
        <v>8.9494163424124515E-2</v>
      </c>
      <c r="K28" s="7">
        <f>E28/$E$31</f>
        <v>0.56359649122807021</v>
      </c>
      <c r="L28" s="49"/>
      <c r="N28" s="6" t="s">
        <v>1</v>
      </c>
      <c r="O28" s="26">
        <v>87</v>
      </c>
      <c r="P28" s="26">
        <v>59</v>
      </c>
      <c r="Q28" s="26">
        <v>16</v>
      </c>
      <c r="R28" s="26">
        <f>SUM(O28:Q28)</f>
        <v>162</v>
      </c>
      <c r="T28" s="6" t="s">
        <v>1</v>
      </c>
      <c r="U28" s="28">
        <f>O28/$R28</f>
        <v>0.53703703703703709</v>
      </c>
      <c r="V28" s="28">
        <f t="shared" ref="V28:W28" si="19">P28/$R28</f>
        <v>0.36419753086419754</v>
      </c>
      <c r="W28" s="28">
        <f t="shared" si="19"/>
        <v>9.8765432098765427E-2</v>
      </c>
      <c r="X28" s="7">
        <f>R28/$R$31</f>
        <v>0.56445993031358888</v>
      </c>
    </row>
    <row r="29" spans="1:24" x14ac:dyDescent="0.3">
      <c r="A29" s="6" t="s">
        <v>2</v>
      </c>
      <c r="B29" s="1">
        <v>111</v>
      </c>
      <c r="C29" s="1">
        <v>74</v>
      </c>
      <c r="D29" s="1">
        <v>14</v>
      </c>
      <c r="E29" s="1">
        <f>SUM(B29:D29)</f>
        <v>199</v>
      </c>
      <c r="G29" s="6" t="s">
        <v>2</v>
      </c>
      <c r="H29" s="5">
        <f>B29/$E$29</f>
        <v>0.55778894472361806</v>
      </c>
      <c r="I29" s="5">
        <f>C29/$E$29</f>
        <v>0.37185929648241206</v>
      </c>
      <c r="J29" s="5">
        <f>D29/$E$29</f>
        <v>7.0351758793969849E-2</v>
      </c>
      <c r="K29" s="7">
        <f>E29/$E$31</f>
        <v>0.43640350877192985</v>
      </c>
      <c r="L29" s="49"/>
      <c r="N29" s="6" t="s">
        <v>2</v>
      </c>
      <c r="O29" s="26">
        <v>64</v>
      </c>
      <c r="P29" s="26">
        <v>50</v>
      </c>
      <c r="Q29" s="26">
        <v>11</v>
      </c>
      <c r="R29" s="26">
        <f>SUM(O29:Q29)</f>
        <v>125</v>
      </c>
      <c r="T29" s="6" t="s">
        <v>2</v>
      </c>
      <c r="U29" s="28">
        <f t="shared" ref="U29:U31" si="20">O29/$R29</f>
        <v>0.51200000000000001</v>
      </c>
      <c r="V29" s="28">
        <f t="shared" ref="V29:V31" si="21">P29/$R29</f>
        <v>0.4</v>
      </c>
      <c r="W29" s="28">
        <f t="shared" ref="W29:W31" si="22">Q29/$R29</f>
        <v>8.7999999999999995E-2</v>
      </c>
      <c r="X29" s="7">
        <f>R29/$R$31</f>
        <v>0.43554006968641112</v>
      </c>
    </row>
    <row r="30" spans="1:24" x14ac:dyDescent="0.3">
      <c r="A30" s="6" t="s">
        <v>3</v>
      </c>
      <c r="B30" s="1">
        <v>0</v>
      </c>
      <c r="C30" s="1">
        <v>0</v>
      </c>
      <c r="D30" s="1">
        <v>0</v>
      </c>
      <c r="E30" s="1">
        <f>SUM(B30:D30)</f>
        <v>0</v>
      </c>
      <c r="G30" s="6" t="s">
        <v>3</v>
      </c>
      <c r="H30" s="5"/>
      <c r="I30" s="5"/>
      <c r="J30" s="5"/>
      <c r="K30" s="7"/>
      <c r="L30" s="49"/>
      <c r="N30" s="6" t="s">
        <v>3</v>
      </c>
      <c r="O30" s="26">
        <v>0</v>
      </c>
      <c r="P30" s="26">
        <v>0</v>
      </c>
      <c r="Q30" s="26">
        <v>0</v>
      </c>
      <c r="R30" s="26">
        <f>SUM(O30:Q30)</f>
        <v>0</v>
      </c>
      <c r="T30" s="6" t="s">
        <v>3</v>
      </c>
      <c r="U30" s="28"/>
      <c r="V30" s="28"/>
      <c r="W30" s="28"/>
      <c r="X30" s="7"/>
    </row>
    <row r="31" spans="1:24" x14ac:dyDescent="0.3">
      <c r="A31" s="6" t="s">
        <v>7</v>
      </c>
      <c r="B31" s="1">
        <f>SUM(B28:B30)</f>
        <v>246</v>
      </c>
      <c r="C31" s="1">
        <f>SUM(C28:C30)</f>
        <v>173</v>
      </c>
      <c r="D31" s="1">
        <f>SUM(D28:D30)</f>
        <v>37</v>
      </c>
      <c r="E31" s="1">
        <f>SUM(E28:E30)</f>
        <v>456</v>
      </c>
      <c r="G31" s="6" t="s">
        <v>7</v>
      </c>
      <c r="H31" s="5">
        <f>B31/$E$31</f>
        <v>0.53947368421052633</v>
      </c>
      <c r="I31" s="5">
        <f>C31/$E$31</f>
        <v>0.37938596491228072</v>
      </c>
      <c r="J31" s="5">
        <f>D31/$E$31</f>
        <v>8.1140350877192985E-2</v>
      </c>
      <c r="K31" s="7">
        <f>SUM(H31:J31)</f>
        <v>1</v>
      </c>
      <c r="L31" s="49"/>
      <c r="N31" s="6" t="s">
        <v>7</v>
      </c>
      <c r="O31" s="26">
        <f>SUM(O28:O30)</f>
        <v>151</v>
      </c>
      <c r="P31" s="26">
        <f>SUM(P28:P30)</f>
        <v>109</v>
      </c>
      <c r="Q31" s="26">
        <f>SUM(Q28:Q30)</f>
        <v>27</v>
      </c>
      <c r="R31" s="26">
        <f>SUM(R28:R30)</f>
        <v>287</v>
      </c>
      <c r="T31" s="6" t="s">
        <v>7</v>
      </c>
      <c r="U31" s="28">
        <f t="shared" si="20"/>
        <v>0.52613240418118468</v>
      </c>
      <c r="V31" s="28">
        <f t="shared" si="21"/>
        <v>0.37979094076655051</v>
      </c>
      <c r="W31" s="28">
        <f t="shared" si="22"/>
        <v>9.4076655052264813E-2</v>
      </c>
      <c r="X31" s="7">
        <f>SUM(U31:W31)</f>
        <v>1</v>
      </c>
    </row>
    <row r="35" spans="1:24" ht="15.6" x14ac:dyDescent="0.3">
      <c r="A35" s="2"/>
      <c r="B35" s="53" t="s">
        <v>4</v>
      </c>
      <c r="C35" s="54"/>
      <c r="D35" s="55"/>
      <c r="E35" s="2"/>
      <c r="G35" s="2"/>
      <c r="H35" s="53" t="s">
        <v>4</v>
      </c>
      <c r="I35" s="54"/>
      <c r="J35" s="55"/>
      <c r="K35" s="2"/>
      <c r="L35" s="47"/>
      <c r="N35" s="2"/>
      <c r="O35" s="53" t="s">
        <v>4</v>
      </c>
      <c r="P35" s="54"/>
      <c r="Q35" s="55"/>
      <c r="R35" s="2"/>
      <c r="T35" s="2"/>
      <c r="U35" s="53" t="s">
        <v>4</v>
      </c>
      <c r="V35" s="54"/>
      <c r="W35" s="55"/>
      <c r="X35" s="2"/>
    </row>
    <row r="36" spans="1:24" ht="15.6" x14ac:dyDescent="0.3">
      <c r="A36" s="11" t="s">
        <v>20</v>
      </c>
      <c r="B36" s="3" t="s">
        <v>5</v>
      </c>
      <c r="C36" s="3" t="s">
        <v>6</v>
      </c>
      <c r="D36" s="3" t="s">
        <v>3</v>
      </c>
      <c r="E36" s="3" t="s">
        <v>7</v>
      </c>
      <c r="G36" s="11" t="s">
        <v>21</v>
      </c>
      <c r="H36" s="3" t="s">
        <v>5</v>
      </c>
      <c r="I36" s="3" t="s">
        <v>6</v>
      </c>
      <c r="J36" s="3" t="s">
        <v>3</v>
      </c>
      <c r="K36" s="3" t="s">
        <v>7</v>
      </c>
      <c r="L36" s="48"/>
      <c r="N36" s="11" t="s">
        <v>20</v>
      </c>
      <c r="O36" s="27" t="s">
        <v>5</v>
      </c>
      <c r="P36" s="27" t="s">
        <v>6</v>
      </c>
      <c r="Q36" s="27" t="s">
        <v>3</v>
      </c>
      <c r="R36" s="27" t="s">
        <v>7</v>
      </c>
      <c r="T36" s="11" t="s">
        <v>21</v>
      </c>
      <c r="U36" s="27" t="s">
        <v>5</v>
      </c>
      <c r="V36" s="27" t="s">
        <v>6</v>
      </c>
      <c r="W36" s="27" t="s">
        <v>3</v>
      </c>
      <c r="X36" s="27" t="s">
        <v>7</v>
      </c>
    </row>
    <row r="37" spans="1:24" x14ac:dyDescent="0.3">
      <c r="A37" s="6" t="s">
        <v>18</v>
      </c>
      <c r="B37" s="1">
        <v>5</v>
      </c>
      <c r="C37" s="1">
        <v>0</v>
      </c>
      <c r="D37" s="1">
        <v>0</v>
      </c>
      <c r="E37" s="1">
        <f>SUM(B37:D37)</f>
        <v>5</v>
      </c>
      <c r="G37" s="6" t="s">
        <v>5</v>
      </c>
      <c r="H37" s="5">
        <f>B37/$E$37</f>
        <v>1</v>
      </c>
      <c r="I37" s="5">
        <f>C37/$E$37</f>
        <v>0</v>
      </c>
      <c r="J37" s="5">
        <f>D37/$E$37</f>
        <v>0</v>
      </c>
      <c r="K37" s="7">
        <f>E37/$E$39</f>
        <v>1.0964912280701754E-2</v>
      </c>
      <c r="L37" s="49"/>
      <c r="N37" s="6" t="s">
        <v>18</v>
      </c>
      <c r="O37" s="26">
        <v>1</v>
      </c>
      <c r="P37" s="26">
        <v>0</v>
      </c>
      <c r="Q37" s="26">
        <v>0</v>
      </c>
      <c r="R37" s="26">
        <f>SUM(O37:Q37)</f>
        <v>1</v>
      </c>
      <c r="T37" s="6" t="s">
        <v>5</v>
      </c>
      <c r="U37" s="28">
        <f>O37/$R37</f>
        <v>1</v>
      </c>
      <c r="V37" s="28">
        <f t="shared" ref="V37:W39" si="23">P37/$R37</f>
        <v>0</v>
      </c>
      <c r="W37" s="28">
        <f t="shared" si="23"/>
        <v>0</v>
      </c>
      <c r="X37" s="7">
        <f>R37/$R$39</f>
        <v>3.4843205574912892E-3</v>
      </c>
    </row>
    <row r="38" spans="1:24" x14ac:dyDescent="0.3">
      <c r="A38" s="6" t="s">
        <v>6</v>
      </c>
      <c r="B38" s="1">
        <v>241</v>
      </c>
      <c r="C38" s="1">
        <v>173</v>
      </c>
      <c r="D38" s="1">
        <v>37</v>
      </c>
      <c r="E38" s="1">
        <f>SUM(B38:D38)</f>
        <v>451</v>
      </c>
      <c r="G38" s="6" t="s">
        <v>6</v>
      </c>
      <c r="H38" s="5">
        <f>B38/$E$38</f>
        <v>0.53436807095343686</v>
      </c>
      <c r="I38" s="5">
        <f>C38/$E$38</f>
        <v>0.38359201773835921</v>
      </c>
      <c r="J38" s="5">
        <f>D38/$E$38</f>
        <v>8.2039911308203997E-2</v>
      </c>
      <c r="K38" s="7">
        <f>E38/$E$39</f>
        <v>0.98903508771929827</v>
      </c>
      <c r="L38" s="49"/>
      <c r="N38" s="6" t="s">
        <v>6</v>
      </c>
      <c r="O38" s="26">
        <v>150</v>
      </c>
      <c r="P38" s="26">
        <v>109</v>
      </c>
      <c r="Q38" s="26">
        <v>27</v>
      </c>
      <c r="R38" s="26">
        <f>SUM(O38:Q38)</f>
        <v>286</v>
      </c>
      <c r="T38" s="6" t="s">
        <v>6</v>
      </c>
      <c r="U38" s="28">
        <f>O38/$R38</f>
        <v>0.52447552447552448</v>
      </c>
      <c r="V38" s="28">
        <f t="shared" si="23"/>
        <v>0.38111888111888109</v>
      </c>
      <c r="W38" s="28">
        <f t="shared" si="23"/>
        <v>9.4405594405594401E-2</v>
      </c>
      <c r="X38" s="7">
        <f>R38/$R$39</f>
        <v>0.99651567944250874</v>
      </c>
    </row>
    <row r="39" spans="1:24" x14ac:dyDescent="0.3">
      <c r="A39" s="6" t="s">
        <v>7</v>
      </c>
      <c r="B39" s="1">
        <f>SUM(B37:B38)</f>
        <v>246</v>
      </c>
      <c r="C39" s="1">
        <f>SUM(C37:C38)</f>
        <v>173</v>
      </c>
      <c r="D39" s="1">
        <f>SUM(D37:D38)</f>
        <v>37</v>
      </c>
      <c r="E39" s="1">
        <f>SUM(E37:E38)</f>
        <v>456</v>
      </c>
      <c r="G39" s="6" t="s">
        <v>7</v>
      </c>
      <c r="H39" s="5">
        <f>B39/$E$39</f>
        <v>0.53947368421052633</v>
      </c>
      <c r="I39" s="5">
        <f>C39/$E$39</f>
        <v>0.37938596491228072</v>
      </c>
      <c r="J39" s="5">
        <f>D39/$E$39</f>
        <v>8.1140350877192985E-2</v>
      </c>
      <c r="K39" s="7">
        <f>SUM(H39:J39)</f>
        <v>1</v>
      </c>
      <c r="L39" s="49"/>
      <c r="N39" s="6" t="s">
        <v>7</v>
      </c>
      <c r="O39" s="26">
        <f>SUM(O37:O38)</f>
        <v>151</v>
      </c>
      <c r="P39" s="26">
        <f>SUM(P37:P38)</f>
        <v>109</v>
      </c>
      <c r="Q39" s="26">
        <f>SUM(Q37:Q38)</f>
        <v>27</v>
      </c>
      <c r="R39" s="26">
        <f>SUM(R37:R38)</f>
        <v>287</v>
      </c>
      <c r="T39" s="6" t="s">
        <v>7</v>
      </c>
      <c r="U39" s="28">
        <f>O39/$R39</f>
        <v>0.52613240418118468</v>
      </c>
      <c r="V39" s="28">
        <f t="shared" si="23"/>
        <v>0.37979094076655051</v>
      </c>
      <c r="W39" s="28">
        <f t="shared" si="23"/>
        <v>9.4076655052264813E-2</v>
      </c>
      <c r="X39" s="7">
        <f>SUM(U39:W39)</f>
        <v>1</v>
      </c>
    </row>
    <row r="40" spans="1:24" x14ac:dyDescent="0.3">
      <c r="A40" s="19"/>
      <c r="B40" s="14"/>
      <c r="C40" s="14"/>
      <c r="D40" s="14"/>
      <c r="E40" s="14"/>
      <c r="G40" s="19"/>
      <c r="H40" s="15"/>
      <c r="I40" s="15"/>
      <c r="J40" s="15"/>
      <c r="K40" s="18"/>
      <c r="L40" s="49"/>
      <c r="N40" s="19"/>
      <c r="O40" s="31"/>
      <c r="P40" s="31"/>
      <c r="Q40" s="31"/>
      <c r="R40" s="31"/>
      <c r="T40" s="19"/>
      <c r="U40" s="32"/>
      <c r="V40" s="32"/>
      <c r="W40" s="32"/>
      <c r="X40" s="18"/>
    </row>
    <row r="42" spans="1:24" ht="15.6" x14ac:dyDescent="0.3">
      <c r="A42" s="4"/>
      <c r="G42" s="4"/>
      <c r="N42" s="37"/>
      <c r="T42" s="37"/>
    </row>
    <row r="43" spans="1:24" ht="15.6" x14ac:dyDescent="0.3">
      <c r="A43" s="2"/>
      <c r="B43" s="53" t="s">
        <v>4</v>
      </c>
      <c r="C43" s="54"/>
      <c r="D43" s="55"/>
      <c r="E43" s="2"/>
      <c r="G43" s="2"/>
      <c r="H43" s="53" t="s">
        <v>4</v>
      </c>
      <c r="I43" s="54"/>
      <c r="J43" s="55"/>
      <c r="K43" s="2"/>
      <c r="L43" s="47"/>
      <c r="N43" s="2"/>
      <c r="O43" s="53" t="s">
        <v>4</v>
      </c>
      <c r="P43" s="54"/>
      <c r="Q43" s="55"/>
      <c r="R43" s="2"/>
      <c r="T43" s="2"/>
      <c r="U43" s="53" t="s">
        <v>4</v>
      </c>
      <c r="V43" s="54"/>
      <c r="W43" s="55"/>
      <c r="X43" s="2"/>
    </row>
    <row r="44" spans="1:24" ht="15.6" x14ac:dyDescent="0.3">
      <c r="A44" s="11" t="s">
        <v>17</v>
      </c>
      <c r="B44" s="3" t="s">
        <v>5</v>
      </c>
      <c r="C44" s="3" t="s">
        <v>6</v>
      </c>
      <c r="D44" s="3" t="s">
        <v>3</v>
      </c>
      <c r="E44" s="3" t="s">
        <v>7</v>
      </c>
      <c r="G44" s="11" t="s">
        <v>19</v>
      </c>
      <c r="H44" s="3" t="s">
        <v>5</v>
      </c>
      <c r="I44" s="3" t="s">
        <v>6</v>
      </c>
      <c r="J44" s="3" t="s">
        <v>3</v>
      </c>
      <c r="K44" s="3" t="s">
        <v>7</v>
      </c>
      <c r="L44" s="48"/>
      <c r="N44" s="11" t="s">
        <v>17</v>
      </c>
      <c r="O44" s="27" t="s">
        <v>5</v>
      </c>
      <c r="P44" s="27" t="s">
        <v>6</v>
      </c>
      <c r="Q44" s="27" t="s">
        <v>3</v>
      </c>
      <c r="R44" s="27" t="s">
        <v>7</v>
      </c>
      <c r="T44" s="11" t="s">
        <v>19</v>
      </c>
      <c r="U44" s="27" t="s">
        <v>5</v>
      </c>
      <c r="V44" s="27" t="s">
        <v>6</v>
      </c>
      <c r="W44" s="27" t="s">
        <v>3</v>
      </c>
      <c r="X44" s="27" t="s">
        <v>7</v>
      </c>
    </row>
    <row r="45" spans="1:24" x14ac:dyDescent="0.3">
      <c r="A45" s="6" t="s">
        <v>18</v>
      </c>
      <c r="B45" s="1">
        <v>2</v>
      </c>
      <c r="C45" s="1">
        <v>1</v>
      </c>
      <c r="D45" s="1">
        <v>0</v>
      </c>
      <c r="E45" s="1">
        <f>SUM(B45:D45)</f>
        <v>3</v>
      </c>
      <c r="G45" s="6" t="s">
        <v>5</v>
      </c>
      <c r="H45" s="5">
        <f>B45/$E$45</f>
        <v>0.66666666666666663</v>
      </c>
      <c r="I45" s="5">
        <f>C45/$E$45</f>
        <v>0.33333333333333331</v>
      </c>
      <c r="J45" s="5">
        <f>D45/$E$45</f>
        <v>0</v>
      </c>
      <c r="K45" s="7">
        <f>E45/$E$47</f>
        <v>6.5789473684210523E-3</v>
      </c>
      <c r="L45" s="49"/>
      <c r="N45" s="6" t="s">
        <v>18</v>
      </c>
      <c r="O45" s="26">
        <v>2</v>
      </c>
      <c r="P45" s="26">
        <v>1</v>
      </c>
      <c r="Q45" s="26">
        <v>0</v>
      </c>
      <c r="R45" s="26">
        <f>SUM(O45:Q45)</f>
        <v>3</v>
      </c>
      <c r="T45" s="6" t="s">
        <v>5</v>
      </c>
      <c r="U45" s="28">
        <f>O45/$R45</f>
        <v>0.66666666666666663</v>
      </c>
      <c r="V45" s="28">
        <f t="shared" ref="V45:V47" si="24">P45/$R45</f>
        <v>0.33333333333333331</v>
      </c>
      <c r="W45" s="28">
        <f t="shared" ref="W45:W47" si="25">Q45/$R45</f>
        <v>0</v>
      </c>
      <c r="X45" s="7">
        <f>R45/$R$47</f>
        <v>1.0452961672473868E-2</v>
      </c>
    </row>
    <row r="46" spans="1:24" x14ac:dyDescent="0.3">
      <c r="A46" s="6" t="s">
        <v>6</v>
      </c>
      <c r="B46" s="1">
        <v>244</v>
      </c>
      <c r="C46" s="1">
        <v>172</v>
      </c>
      <c r="D46" s="1">
        <v>37</v>
      </c>
      <c r="E46" s="1">
        <f>SUM(B46:D46)</f>
        <v>453</v>
      </c>
      <c r="G46" s="6" t="s">
        <v>6</v>
      </c>
      <c r="H46" s="5">
        <f>B46/$E$46</f>
        <v>0.53863134657836642</v>
      </c>
      <c r="I46" s="5">
        <f>C46/$E$46</f>
        <v>0.37969094922737306</v>
      </c>
      <c r="J46" s="5">
        <f>D46/$E$46</f>
        <v>8.1677704194260486E-2</v>
      </c>
      <c r="K46" s="7">
        <f>E46/$E$47</f>
        <v>0.99342105263157898</v>
      </c>
      <c r="L46" s="49"/>
      <c r="N46" s="6" t="s">
        <v>6</v>
      </c>
      <c r="O46" s="26">
        <v>149</v>
      </c>
      <c r="P46" s="26">
        <v>108</v>
      </c>
      <c r="Q46" s="26">
        <v>27</v>
      </c>
      <c r="R46" s="26">
        <f>SUM(O46:Q46)</f>
        <v>284</v>
      </c>
      <c r="T46" s="6" t="s">
        <v>6</v>
      </c>
      <c r="U46" s="28">
        <f>O46/$R46</f>
        <v>0.52464788732394363</v>
      </c>
      <c r="V46" s="28">
        <f t="shared" si="24"/>
        <v>0.38028169014084506</v>
      </c>
      <c r="W46" s="28">
        <f t="shared" si="25"/>
        <v>9.5070422535211266E-2</v>
      </c>
      <c r="X46" s="7">
        <f>R46/$R$47</f>
        <v>0.98954703832752611</v>
      </c>
    </row>
    <row r="47" spans="1:24" x14ac:dyDescent="0.3">
      <c r="A47" s="6" t="s">
        <v>7</v>
      </c>
      <c r="B47" s="1">
        <f>SUM(B45:B46)</f>
        <v>246</v>
      </c>
      <c r="C47" s="1">
        <f>SUM(C45:C46)</f>
        <v>173</v>
      </c>
      <c r="D47" s="1">
        <f>SUM(D45:D46)</f>
        <v>37</v>
      </c>
      <c r="E47" s="1">
        <f>SUM(E45:E46)</f>
        <v>456</v>
      </c>
      <c r="G47" s="6" t="s">
        <v>7</v>
      </c>
      <c r="H47" s="5">
        <f>B47/$E$47</f>
        <v>0.53947368421052633</v>
      </c>
      <c r="I47" s="5">
        <f>C47/$E$47</f>
        <v>0.37938596491228072</v>
      </c>
      <c r="J47" s="5">
        <f>D47/$E$47</f>
        <v>8.1140350877192985E-2</v>
      </c>
      <c r="K47" s="7">
        <f>SUM(H47:J47)</f>
        <v>1</v>
      </c>
      <c r="L47" s="49"/>
      <c r="N47" s="6" t="s">
        <v>7</v>
      </c>
      <c r="O47" s="26">
        <f>SUM(O45:O46)</f>
        <v>151</v>
      </c>
      <c r="P47" s="26">
        <f>SUM(P45:P46)</f>
        <v>109</v>
      </c>
      <c r="Q47" s="26">
        <f>SUM(Q45:Q46)</f>
        <v>27</v>
      </c>
      <c r="R47" s="26">
        <f>SUM(R45:R46)</f>
        <v>287</v>
      </c>
      <c r="T47" s="6" t="s">
        <v>7</v>
      </c>
      <c r="U47" s="28">
        <f>O47/$R47</f>
        <v>0.52613240418118468</v>
      </c>
      <c r="V47" s="28">
        <f t="shared" si="24"/>
        <v>0.37979094076655051</v>
      </c>
      <c r="W47" s="28">
        <f t="shared" si="25"/>
        <v>9.4076655052264813E-2</v>
      </c>
      <c r="X47" s="7">
        <f>SUM(U47:W47)</f>
        <v>1</v>
      </c>
    </row>
    <row r="50" spans="1:24" ht="15.6" x14ac:dyDescent="0.3">
      <c r="A50" s="4"/>
      <c r="G50" s="4"/>
      <c r="N50" s="37"/>
      <c r="T50" s="37"/>
    </row>
    <row r="51" spans="1:24" ht="15.6" x14ac:dyDescent="0.3">
      <c r="A51" s="2"/>
      <c r="B51" s="53" t="s">
        <v>4</v>
      </c>
      <c r="C51" s="54"/>
      <c r="D51" s="55"/>
      <c r="E51" s="2"/>
      <c r="G51" s="2"/>
      <c r="H51" s="53" t="s">
        <v>4</v>
      </c>
      <c r="I51" s="54"/>
      <c r="J51" s="55"/>
      <c r="K51" s="2"/>
      <c r="L51" s="47"/>
      <c r="N51" s="2"/>
      <c r="O51" s="53" t="s">
        <v>4</v>
      </c>
      <c r="P51" s="54"/>
      <c r="Q51" s="55"/>
      <c r="R51" s="2"/>
      <c r="T51" s="2"/>
      <c r="U51" s="53" t="s">
        <v>4</v>
      </c>
      <c r="V51" s="54"/>
      <c r="W51" s="55"/>
      <c r="X51" s="2"/>
    </row>
    <row r="52" spans="1:24" ht="15.6" x14ac:dyDescent="0.3">
      <c r="A52" s="21" t="s">
        <v>22</v>
      </c>
      <c r="B52" s="3" t="s">
        <v>5</v>
      </c>
      <c r="C52" s="3" t="s">
        <v>6</v>
      </c>
      <c r="D52" s="3" t="s">
        <v>3</v>
      </c>
      <c r="E52" s="3" t="s">
        <v>7</v>
      </c>
      <c r="G52" s="11" t="s">
        <v>23</v>
      </c>
      <c r="H52" s="3" t="s">
        <v>5</v>
      </c>
      <c r="I52" s="3" t="s">
        <v>6</v>
      </c>
      <c r="J52" s="3" t="s">
        <v>3</v>
      </c>
      <c r="K52" s="3" t="s">
        <v>7</v>
      </c>
      <c r="L52" s="48"/>
      <c r="N52" s="21" t="s">
        <v>22</v>
      </c>
      <c r="O52" s="27" t="s">
        <v>5</v>
      </c>
      <c r="P52" s="27" t="s">
        <v>6</v>
      </c>
      <c r="Q52" s="27" t="s">
        <v>3</v>
      </c>
      <c r="R52" s="27" t="s">
        <v>7</v>
      </c>
      <c r="T52" s="11" t="s">
        <v>23</v>
      </c>
      <c r="U52" s="27" t="s">
        <v>5</v>
      </c>
      <c r="V52" s="27" t="s">
        <v>6</v>
      </c>
      <c r="W52" s="27" t="s">
        <v>3</v>
      </c>
      <c r="X52" s="27" t="s">
        <v>7</v>
      </c>
    </row>
    <row r="53" spans="1:24" x14ac:dyDescent="0.3">
      <c r="A53" s="6" t="s">
        <v>18</v>
      </c>
      <c r="B53" s="1">
        <v>11</v>
      </c>
      <c r="C53" s="1">
        <v>0</v>
      </c>
      <c r="D53" s="1">
        <v>0</v>
      </c>
      <c r="E53" s="1">
        <f>SUM(B53:D53)</f>
        <v>11</v>
      </c>
      <c r="G53" s="6" t="s">
        <v>5</v>
      </c>
      <c r="H53" s="5">
        <f>B53/$E$53</f>
        <v>1</v>
      </c>
      <c r="I53" s="5">
        <f>C53/$E$53</f>
        <v>0</v>
      </c>
      <c r="J53" s="5">
        <f>D53/$E$53</f>
        <v>0</v>
      </c>
      <c r="K53" s="7">
        <f>E53/$E$55</f>
        <v>2.4122807017543858E-2</v>
      </c>
      <c r="L53" s="49"/>
      <c r="N53" s="6" t="s">
        <v>18</v>
      </c>
      <c r="O53" s="26">
        <v>9</v>
      </c>
      <c r="P53" s="26">
        <v>0</v>
      </c>
      <c r="Q53" s="26">
        <v>0</v>
      </c>
      <c r="R53" s="26">
        <f>SUM(O53:Q53)</f>
        <v>9</v>
      </c>
      <c r="T53" s="6" t="s">
        <v>5</v>
      </c>
      <c r="U53" s="28">
        <f>O53/$R53</f>
        <v>1</v>
      </c>
      <c r="V53" s="28">
        <f t="shared" ref="V53:V55" si="26">P53/$R53</f>
        <v>0</v>
      </c>
      <c r="W53" s="28">
        <f>Q53/$R53</f>
        <v>0</v>
      </c>
      <c r="X53" s="7">
        <f>R53/$R$55</f>
        <v>3.1358885017421602E-2</v>
      </c>
    </row>
    <row r="54" spans="1:24" x14ac:dyDescent="0.3">
      <c r="A54" s="6" t="s">
        <v>6</v>
      </c>
      <c r="B54" s="1">
        <v>235</v>
      </c>
      <c r="C54" s="1">
        <v>173</v>
      </c>
      <c r="D54" s="1">
        <v>37</v>
      </c>
      <c r="E54" s="1">
        <f t="shared" ref="E54:E55" si="27">SUM(B54:D54)</f>
        <v>445</v>
      </c>
      <c r="G54" s="6" t="s">
        <v>6</v>
      </c>
      <c r="H54" s="5">
        <f>B54/$E$54</f>
        <v>0.5280898876404494</v>
      </c>
      <c r="I54" s="5">
        <f>C54/$E$54</f>
        <v>0.38876404494382022</v>
      </c>
      <c r="J54" s="5">
        <f>D54/$E$54</f>
        <v>8.3146067415730343E-2</v>
      </c>
      <c r="K54" s="7">
        <f>E54/$E$55</f>
        <v>0.97587719298245612</v>
      </c>
      <c r="L54" s="49"/>
      <c r="N54" s="6" t="s">
        <v>6</v>
      </c>
      <c r="O54" s="26">
        <v>142</v>
      </c>
      <c r="P54" s="26">
        <v>109</v>
      </c>
      <c r="Q54" s="26">
        <v>27</v>
      </c>
      <c r="R54" s="26">
        <f t="shared" ref="R54:R55" si="28">SUM(O54:Q54)</f>
        <v>278</v>
      </c>
      <c r="T54" s="6" t="s">
        <v>6</v>
      </c>
      <c r="U54" s="28">
        <f>O54/$R54</f>
        <v>0.51079136690647486</v>
      </c>
      <c r="V54" s="28">
        <f>P54/$R54</f>
        <v>0.3920863309352518</v>
      </c>
      <c r="W54" s="28">
        <f t="shared" ref="W54" si="29">Q54/$R54</f>
        <v>9.7122302158273388E-2</v>
      </c>
      <c r="X54" s="7">
        <f>R54/$R$55</f>
        <v>0.96864111498257843</v>
      </c>
    </row>
    <row r="55" spans="1:24" x14ac:dyDescent="0.3">
      <c r="A55" s="6" t="s">
        <v>7</v>
      </c>
      <c r="B55" s="1">
        <f>SUM(B53:B54)</f>
        <v>246</v>
      </c>
      <c r="C55" s="1">
        <f>SUM(C53:C54)</f>
        <v>173</v>
      </c>
      <c r="D55" s="1">
        <f>SUM(D53:D54)</f>
        <v>37</v>
      </c>
      <c r="E55" s="1">
        <f t="shared" si="27"/>
        <v>456</v>
      </c>
      <c r="G55" s="6" t="s">
        <v>7</v>
      </c>
      <c r="H55" s="5">
        <f>B55/$E$55</f>
        <v>0.53947368421052633</v>
      </c>
      <c r="I55" s="5">
        <f>C55/$E$55</f>
        <v>0.37938596491228072</v>
      </c>
      <c r="J55" s="5">
        <f>D55/$E$55</f>
        <v>8.1140350877192985E-2</v>
      </c>
      <c r="K55" s="7">
        <f>SUM(H55:J55)</f>
        <v>1</v>
      </c>
      <c r="L55" s="49"/>
      <c r="N55" s="6" t="s">
        <v>7</v>
      </c>
      <c r="O55" s="26">
        <f>SUM(O53:O54)</f>
        <v>151</v>
      </c>
      <c r="P55" s="26">
        <f>SUM(P53:P54)</f>
        <v>109</v>
      </c>
      <c r="Q55" s="26">
        <f>SUM(Q53:Q54)</f>
        <v>27</v>
      </c>
      <c r="R55" s="26">
        <f t="shared" si="28"/>
        <v>287</v>
      </c>
      <c r="T55" s="6" t="s">
        <v>7</v>
      </c>
      <c r="U55" s="28">
        <f>O55/$R55</f>
        <v>0.52613240418118468</v>
      </c>
      <c r="V55" s="28">
        <f t="shared" si="26"/>
        <v>0.37979094076655051</v>
      </c>
      <c r="W55" s="28">
        <f>Q55/$R55</f>
        <v>9.4076655052264813E-2</v>
      </c>
      <c r="X55" s="7">
        <f>SUM(U55:W55)</f>
        <v>1</v>
      </c>
    </row>
    <row r="58" spans="1:24" ht="15.6" x14ac:dyDescent="0.3">
      <c r="A58" s="4"/>
      <c r="G58" s="4"/>
      <c r="N58" s="37"/>
      <c r="T58" s="37"/>
    </row>
    <row r="59" spans="1:24" ht="15.6" x14ac:dyDescent="0.3">
      <c r="A59" s="2"/>
      <c r="B59" s="53" t="s">
        <v>4</v>
      </c>
      <c r="C59" s="54"/>
      <c r="D59" s="55"/>
      <c r="E59" s="2"/>
      <c r="G59" s="2"/>
      <c r="H59" s="53" t="s">
        <v>4</v>
      </c>
      <c r="I59" s="54"/>
      <c r="J59" s="55"/>
      <c r="K59" s="2"/>
      <c r="L59" s="47"/>
      <c r="N59" s="2"/>
      <c r="O59" s="53" t="s">
        <v>4</v>
      </c>
      <c r="P59" s="54"/>
      <c r="Q59" s="55"/>
      <c r="R59" s="2"/>
      <c r="T59" s="2"/>
      <c r="U59" s="53" t="s">
        <v>4</v>
      </c>
      <c r="V59" s="54"/>
      <c r="W59" s="55"/>
      <c r="X59" s="2"/>
    </row>
    <row r="60" spans="1:24" ht="15.6" x14ac:dyDescent="0.3">
      <c r="A60" s="11" t="s">
        <v>25</v>
      </c>
      <c r="B60" s="3" t="s">
        <v>5</v>
      </c>
      <c r="C60" s="3" t="s">
        <v>6</v>
      </c>
      <c r="D60" s="3" t="s">
        <v>3</v>
      </c>
      <c r="E60" s="3" t="s">
        <v>7</v>
      </c>
      <c r="G60" s="11" t="s">
        <v>26</v>
      </c>
      <c r="H60" s="3" t="s">
        <v>5</v>
      </c>
      <c r="I60" s="3" t="s">
        <v>6</v>
      </c>
      <c r="J60" s="3" t="s">
        <v>3</v>
      </c>
      <c r="K60" s="3" t="s">
        <v>7</v>
      </c>
      <c r="L60" s="48"/>
      <c r="N60" s="11" t="s">
        <v>25</v>
      </c>
      <c r="O60" s="27" t="s">
        <v>5</v>
      </c>
      <c r="P60" s="27" t="s">
        <v>6</v>
      </c>
      <c r="Q60" s="27" t="s">
        <v>3</v>
      </c>
      <c r="R60" s="27" t="s">
        <v>7</v>
      </c>
      <c r="T60" s="11" t="s">
        <v>26</v>
      </c>
      <c r="U60" s="27" t="s">
        <v>5</v>
      </c>
      <c r="V60" s="27" t="s">
        <v>6</v>
      </c>
      <c r="W60" s="27" t="s">
        <v>3</v>
      </c>
      <c r="X60" s="27" t="s">
        <v>7</v>
      </c>
    </row>
    <row r="61" spans="1:24" x14ac:dyDescent="0.3">
      <c r="A61" s="6" t="s">
        <v>18</v>
      </c>
      <c r="B61" s="1">
        <v>5</v>
      </c>
      <c r="C61" s="1">
        <v>0</v>
      </c>
      <c r="D61" s="1">
        <v>0</v>
      </c>
      <c r="E61" s="1">
        <f>SUM(B61:D61)</f>
        <v>5</v>
      </c>
      <c r="G61" s="6" t="s">
        <v>5</v>
      </c>
      <c r="H61" s="5">
        <f>B61/$E$61</f>
        <v>1</v>
      </c>
      <c r="I61" s="5">
        <f>C61/$E$61</f>
        <v>0</v>
      </c>
      <c r="J61" s="5">
        <f>D61/$E$61</f>
        <v>0</v>
      </c>
      <c r="K61" s="7">
        <f>E61/$E$63</f>
        <v>1.0964912280701754E-2</v>
      </c>
      <c r="L61" s="49"/>
      <c r="N61" s="6" t="s">
        <v>18</v>
      </c>
      <c r="O61" s="26">
        <v>4</v>
      </c>
      <c r="P61" s="26">
        <v>0</v>
      </c>
      <c r="Q61" s="26">
        <v>0</v>
      </c>
      <c r="R61" s="26">
        <f>SUM(O61:Q61)</f>
        <v>4</v>
      </c>
      <c r="T61" s="6" t="s">
        <v>5</v>
      </c>
      <c r="U61" s="28">
        <f>O61/$R61</f>
        <v>1</v>
      </c>
      <c r="V61" s="28">
        <f t="shared" ref="V61:V63" si="30">P61/$R61</f>
        <v>0</v>
      </c>
      <c r="W61" s="28">
        <f t="shared" ref="W61:W63" si="31">Q61/$R61</f>
        <v>0</v>
      </c>
      <c r="X61" s="7">
        <f>R61/$R$63</f>
        <v>1.3937282229965157E-2</v>
      </c>
    </row>
    <row r="62" spans="1:24" x14ac:dyDescent="0.3">
      <c r="A62" s="6" t="s">
        <v>6</v>
      </c>
      <c r="B62" s="1">
        <v>241</v>
      </c>
      <c r="C62" s="1">
        <v>173</v>
      </c>
      <c r="D62" s="1">
        <v>37</v>
      </c>
      <c r="E62" s="1">
        <f>SUM(B62:D62)</f>
        <v>451</v>
      </c>
      <c r="G62" s="6" t="s">
        <v>6</v>
      </c>
      <c r="H62" s="5">
        <f>B62/$E$62</f>
        <v>0.53436807095343686</v>
      </c>
      <c r="I62" s="5">
        <f>C62/$E$62</f>
        <v>0.38359201773835921</v>
      </c>
      <c r="J62" s="5">
        <f>D62/$E$62</f>
        <v>8.2039911308203997E-2</v>
      </c>
      <c r="K62" s="7">
        <f>E62/$E$63</f>
        <v>0.98903508771929827</v>
      </c>
      <c r="L62" s="49"/>
      <c r="N62" s="6" t="s">
        <v>6</v>
      </c>
      <c r="O62" s="26">
        <v>147</v>
      </c>
      <c r="P62" s="26">
        <v>109</v>
      </c>
      <c r="Q62" s="26">
        <v>27</v>
      </c>
      <c r="R62" s="26">
        <f>SUM(O62:Q62)</f>
        <v>283</v>
      </c>
      <c r="T62" s="6" t="s">
        <v>6</v>
      </c>
      <c r="U62" s="28">
        <f>O62/$R62</f>
        <v>0.51943462897526504</v>
      </c>
      <c r="V62" s="28">
        <f t="shared" si="30"/>
        <v>0.38515901060070673</v>
      </c>
      <c r="W62" s="28">
        <f t="shared" si="31"/>
        <v>9.5406360424028266E-2</v>
      </c>
      <c r="X62" s="7">
        <f>R62/$R$63</f>
        <v>0.98606271777003485</v>
      </c>
    </row>
    <row r="63" spans="1:24" x14ac:dyDescent="0.3">
      <c r="A63" s="6" t="s">
        <v>7</v>
      </c>
      <c r="B63" s="1">
        <f>SUM(B61:B62)</f>
        <v>246</v>
      </c>
      <c r="C63" s="1">
        <f>SUM(C61:C62)</f>
        <v>173</v>
      </c>
      <c r="D63" s="1">
        <f>SUM(D61:D62)</f>
        <v>37</v>
      </c>
      <c r="E63" s="1">
        <f>SUM(E61:E62)</f>
        <v>456</v>
      </c>
      <c r="G63" s="6" t="s">
        <v>7</v>
      </c>
      <c r="H63" s="5">
        <f>B63/$E$63</f>
        <v>0.53947368421052633</v>
      </c>
      <c r="I63" s="5">
        <f>C63/$E$63</f>
        <v>0.37938596491228072</v>
      </c>
      <c r="J63" s="5">
        <f>D63/$E$63</f>
        <v>8.1140350877192985E-2</v>
      </c>
      <c r="K63" s="7">
        <f>SUM(H63:J63)</f>
        <v>1</v>
      </c>
      <c r="L63" s="49"/>
      <c r="N63" s="6" t="s">
        <v>7</v>
      </c>
      <c r="O63" s="26">
        <f>SUM(O61:O62)</f>
        <v>151</v>
      </c>
      <c r="P63" s="26">
        <f>SUM(P61:P62)</f>
        <v>109</v>
      </c>
      <c r="Q63" s="26">
        <f>SUM(Q61:Q62)</f>
        <v>27</v>
      </c>
      <c r="R63" s="26">
        <f>SUM(R61:R62)</f>
        <v>287</v>
      </c>
      <c r="T63" s="6" t="s">
        <v>7</v>
      </c>
      <c r="U63" s="28">
        <f>O63/$R63</f>
        <v>0.52613240418118468</v>
      </c>
      <c r="V63" s="28">
        <f t="shared" si="30"/>
        <v>0.37979094076655051</v>
      </c>
      <c r="W63" s="28">
        <f t="shared" si="31"/>
        <v>9.4076655052264813E-2</v>
      </c>
      <c r="X63" s="7">
        <f>SUM(U63:W63)</f>
        <v>1</v>
      </c>
    </row>
    <row r="66" spans="1:24" ht="15.6" x14ac:dyDescent="0.3">
      <c r="A66" s="4"/>
      <c r="G66" s="4"/>
      <c r="N66" s="37"/>
      <c r="T66" s="37"/>
    </row>
    <row r="67" spans="1:24" ht="15.6" x14ac:dyDescent="0.3">
      <c r="A67" s="2"/>
      <c r="B67" s="53" t="s">
        <v>4</v>
      </c>
      <c r="C67" s="54"/>
      <c r="D67" s="55"/>
      <c r="E67" s="2"/>
      <c r="G67" s="2"/>
      <c r="H67" s="53" t="s">
        <v>4</v>
      </c>
      <c r="I67" s="54"/>
      <c r="J67" s="55"/>
      <c r="K67" s="2"/>
      <c r="L67" s="47"/>
      <c r="N67" s="2"/>
      <c r="O67" s="53" t="s">
        <v>4</v>
      </c>
      <c r="P67" s="54"/>
      <c r="Q67" s="55"/>
      <c r="R67" s="2"/>
      <c r="T67" s="2"/>
      <c r="U67" s="53" t="s">
        <v>4</v>
      </c>
      <c r="V67" s="54"/>
      <c r="W67" s="55"/>
      <c r="X67" s="2"/>
    </row>
    <row r="68" spans="1:24" ht="15.6" x14ac:dyDescent="0.3">
      <c r="A68" s="11" t="s">
        <v>130</v>
      </c>
      <c r="B68" s="3" t="s">
        <v>5</v>
      </c>
      <c r="C68" s="3" t="s">
        <v>6</v>
      </c>
      <c r="D68" s="3" t="s">
        <v>3</v>
      </c>
      <c r="E68" s="3" t="s">
        <v>7</v>
      </c>
      <c r="G68" s="11" t="s">
        <v>24</v>
      </c>
      <c r="H68" s="3" t="s">
        <v>5</v>
      </c>
      <c r="I68" s="3" t="s">
        <v>6</v>
      </c>
      <c r="J68" s="3" t="s">
        <v>3</v>
      </c>
      <c r="K68" s="3" t="s">
        <v>7</v>
      </c>
      <c r="L68" s="48"/>
      <c r="N68" s="11" t="s">
        <v>130</v>
      </c>
      <c r="O68" s="27" t="s">
        <v>5</v>
      </c>
      <c r="P68" s="27" t="s">
        <v>6</v>
      </c>
      <c r="Q68" s="27" t="s">
        <v>3</v>
      </c>
      <c r="R68" s="27" t="s">
        <v>7</v>
      </c>
      <c r="T68" s="11" t="s">
        <v>24</v>
      </c>
      <c r="U68" s="27" t="s">
        <v>5</v>
      </c>
      <c r="V68" s="27" t="s">
        <v>6</v>
      </c>
      <c r="W68" s="27" t="s">
        <v>3</v>
      </c>
      <c r="X68" s="27" t="s">
        <v>7</v>
      </c>
    </row>
    <row r="69" spans="1:24" x14ac:dyDescent="0.3">
      <c r="A69" s="6" t="s">
        <v>18</v>
      </c>
      <c r="B69" s="1">
        <v>0</v>
      </c>
      <c r="C69" s="1">
        <v>0</v>
      </c>
      <c r="D69" s="1">
        <v>0</v>
      </c>
      <c r="E69" s="1">
        <f>SUM(B69:D69)</f>
        <v>0</v>
      </c>
      <c r="G69" s="6" t="s">
        <v>5</v>
      </c>
      <c r="H69" s="5"/>
      <c r="I69" s="5"/>
      <c r="J69" s="5"/>
      <c r="K69" s="7"/>
      <c r="L69" s="49"/>
      <c r="N69" s="6" t="s">
        <v>18</v>
      </c>
      <c r="O69" s="26">
        <v>0</v>
      </c>
      <c r="P69" s="26">
        <v>0</v>
      </c>
      <c r="Q69" s="26">
        <v>0</v>
      </c>
      <c r="R69" s="26">
        <f>SUM(O69:Q69)</f>
        <v>0</v>
      </c>
      <c r="T69" s="6" t="s">
        <v>5</v>
      </c>
      <c r="U69" s="28"/>
      <c r="V69" s="28"/>
      <c r="W69" s="28"/>
      <c r="X69" s="7"/>
    </row>
    <row r="70" spans="1:24" x14ac:dyDescent="0.3">
      <c r="A70" s="6" t="s">
        <v>6</v>
      </c>
      <c r="B70" s="1">
        <v>246</v>
      </c>
      <c r="C70" s="1">
        <v>173</v>
      </c>
      <c r="D70" s="1">
        <v>37</v>
      </c>
      <c r="E70" s="1">
        <f>SUM(B70:D70)</f>
        <v>456</v>
      </c>
      <c r="G70" s="6" t="s">
        <v>6</v>
      </c>
      <c r="H70" s="5">
        <f>B70/$E$70</f>
        <v>0.53947368421052633</v>
      </c>
      <c r="I70" s="5">
        <f>C70/$E$70</f>
        <v>0.37938596491228072</v>
      </c>
      <c r="J70" s="5">
        <f>D70/$E$70</f>
        <v>8.1140350877192985E-2</v>
      </c>
      <c r="K70" s="7">
        <f>E70/E71</f>
        <v>1</v>
      </c>
      <c r="L70" s="49"/>
      <c r="N70" s="6" t="s">
        <v>6</v>
      </c>
      <c r="O70" s="26">
        <v>151</v>
      </c>
      <c r="P70" s="26">
        <v>109</v>
      </c>
      <c r="Q70" s="26">
        <v>27</v>
      </c>
      <c r="R70" s="26">
        <f>SUM(O70:Q70)</f>
        <v>287</v>
      </c>
      <c r="T70" s="6" t="s">
        <v>6</v>
      </c>
      <c r="U70" s="28">
        <f>O70/$R70</f>
        <v>0.52613240418118468</v>
      </c>
      <c r="V70" s="28">
        <f t="shared" ref="V70:V71" si="32">P70/$R70</f>
        <v>0.37979094076655051</v>
      </c>
      <c r="W70" s="28">
        <f t="shared" ref="W70:W71" si="33">Q70/$R70</f>
        <v>9.4076655052264813E-2</v>
      </c>
      <c r="X70" s="7">
        <f>R70/R71</f>
        <v>1</v>
      </c>
    </row>
    <row r="71" spans="1:24" x14ac:dyDescent="0.3">
      <c r="A71" s="6" t="s">
        <v>7</v>
      </c>
      <c r="B71" s="1">
        <f>SUM(B69:B70)</f>
        <v>246</v>
      </c>
      <c r="C71" s="1">
        <f>SUM(C69:C70)</f>
        <v>173</v>
      </c>
      <c r="D71" s="1">
        <f>SUM(D69:D70)</f>
        <v>37</v>
      </c>
      <c r="E71" s="1">
        <f>SUM(E69:E70)</f>
        <v>456</v>
      </c>
      <c r="G71" s="6" t="s">
        <v>7</v>
      </c>
      <c r="H71" s="5">
        <f>B71/$E$71</f>
        <v>0.53947368421052633</v>
      </c>
      <c r="I71" s="5">
        <f>C71/$E$71</f>
        <v>0.37938596491228072</v>
      </c>
      <c r="J71" s="5">
        <f>D71/$E$71</f>
        <v>8.1140350877192985E-2</v>
      </c>
      <c r="K71" s="7">
        <f>SUM(H71:J71)</f>
        <v>1</v>
      </c>
      <c r="L71" s="49"/>
      <c r="N71" s="6" t="s">
        <v>7</v>
      </c>
      <c r="O71" s="26">
        <f>SUM(O69:O70)</f>
        <v>151</v>
      </c>
      <c r="P71" s="26">
        <f>SUM(P69:P70)</f>
        <v>109</v>
      </c>
      <c r="Q71" s="26">
        <f>SUM(Q69:Q70)</f>
        <v>27</v>
      </c>
      <c r="R71" s="26">
        <f>SUM(R69:R70)</f>
        <v>287</v>
      </c>
      <c r="T71" s="6" t="s">
        <v>7</v>
      </c>
      <c r="U71" s="28">
        <f>O71/$R71</f>
        <v>0.52613240418118468</v>
      </c>
      <c r="V71" s="28">
        <f t="shared" si="32"/>
        <v>0.37979094076655051</v>
      </c>
      <c r="W71" s="28">
        <f t="shared" si="33"/>
        <v>9.4076655052264813E-2</v>
      </c>
      <c r="X71" s="7">
        <f>SUM(U71:W71)</f>
        <v>1</v>
      </c>
    </row>
    <row r="77" spans="1:24" x14ac:dyDescent="0.3">
      <c r="F77" t="s">
        <v>29</v>
      </c>
      <c r="S77" s="40" t="s">
        <v>29</v>
      </c>
    </row>
  </sheetData>
  <mergeCells count="32">
    <mergeCell ref="B67:D67"/>
    <mergeCell ref="H67:J67"/>
    <mergeCell ref="B59:D59"/>
    <mergeCell ref="H59:J59"/>
    <mergeCell ref="B51:D51"/>
    <mergeCell ref="H51:J51"/>
    <mergeCell ref="B43:D43"/>
    <mergeCell ref="H43:J43"/>
    <mergeCell ref="B26:D26"/>
    <mergeCell ref="H26:J26"/>
    <mergeCell ref="B16:D16"/>
    <mergeCell ref="H16:J16"/>
    <mergeCell ref="B35:D35"/>
    <mergeCell ref="H35:J35"/>
    <mergeCell ref="B6:D6"/>
    <mergeCell ref="H6:J6"/>
    <mergeCell ref="O6:Q6"/>
    <mergeCell ref="U6:W6"/>
    <mergeCell ref="O16:Q16"/>
    <mergeCell ref="U16:W16"/>
    <mergeCell ref="O26:Q26"/>
    <mergeCell ref="U26:W26"/>
    <mergeCell ref="O35:Q35"/>
    <mergeCell ref="U35:W35"/>
    <mergeCell ref="O43:Q43"/>
    <mergeCell ref="U43:W43"/>
    <mergeCell ref="O51:Q51"/>
    <mergeCell ref="U51:W51"/>
    <mergeCell ref="O59:Q59"/>
    <mergeCell ref="U59:W59"/>
    <mergeCell ref="O67:Q67"/>
    <mergeCell ref="U67:W67"/>
  </mergeCells>
  <pageMargins left="0.95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Notes</vt:lpstr>
      <vt:lpstr>ESL Success</vt:lpstr>
      <vt:lpstr>ESL Persistence</vt:lpstr>
      <vt:lpstr>ESL223 Transfer Course Attempt</vt:lpstr>
      <vt:lpstr>ESL223 Transfer Course Success</vt:lpstr>
      <vt:lpstr>ESL Demographics</vt:lpstr>
      <vt:lpstr>'ESL Demographics'!Print_Area</vt:lpstr>
      <vt:lpstr>'ESL Persistence'!Print_Area</vt:lpstr>
      <vt:lpstr>'ESL Success'!Print_Area</vt:lpstr>
      <vt:lpstr>'ESL223 Transfer Course Attempt'!Print_Area</vt:lpstr>
      <vt:lpstr>'ESL223 Transfer Course Success'!Print_Area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 Rhee</dc:creator>
  <cp:lastModifiedBy>Staff</cp:lastModifiedBy>
  <cp:lastPrinted>2015-04-30T17:27:27Z</cp:lastPrinted>
  <dcterms:created xsi:type="dcterms:W3CDTF">2015-03-10T20:27:39Z</dcterms:created>
  <dcterms:modified xsi:type="dcterms:W3CDTF">2015-05-14T14:44:59Z</dcterms:modified>
</cp:coreProperties>
</file>